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epmco-my.sharepoint.com/personal/yeny_ramirez_essa_com_co/Documents/2018/Publicaciones ley 1712/"/>
    </mc:Choice>
  </mc:AlternateContent>
  <bookViews>
    <workbookView xWindow="0" yWindow="0" windowWidth="28800" windowHeight="11610"/>
  </bookViews>
  <sheets>
    <sheet name="Ejecución inversiones 2017" sheetId="1" r:id="rId1"/>
  </sheets>
  <externalReferences>
    <externalReference r:id="rId2"/>
  </externalReferences>
  <definedNames>
    <definedName name="_xlnm._FilterDatabase" localSheetId="0" hidden="1">'Ejecución inversiones 2017'!$A$9:$O$40</definedName>
    <definedName name="EnfasisOb">'[1]Listas desplegables'!$B$3:$B$40</definedName>
    <definedName name="Estado">'[1]Listas desplegables'!$D$3:$D$4</definedName>
    <definedName name="Objestrategicos">'[1]Listas desplegables'!$A$3:$A$14</definedName>
    <definedName name="ProPlan">'[1]Listas desplegables'!$C$3:$C$4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1" l="1"/>
  <c r="L6" i="1"/>
  <c r="M10" i="1"/>
  <c r="M11" i="1"/>
  <c r="M12" i="1"/>
  <c r="M13" i="1"/>
  <c r="M14" i="1"/>
  <c r="M15" i="1"/>
  <c r="M16" i="1"/>
  <c r="M17" i="1"/>
  <c r="M18" i="1"/>
  <c r="M19" i="1"/>
  <c r="M20" i="1"/>
  <c r="M21" i="1"/>
  <c r="M22" i="1"/>
  <c r="M23" i="1"/>
  <c r="M24" i="1"/>
  <c r="M25" i="1"/>
  <c r="M26" i="1"/>
  <c r="K27" i="1"/>
  <c r="L27" i="1"/>
  <c r="M27" i="1"/>
  <c r="M28" i="1"/>
  <c r="L29" i="1"/>
  <c r="M29" i="1"/>
  <c r="M30" i="1"/>
  <c r="M31" i="1"/>
  <c r="M32" i="1"/>
  <c r="M33" i="1"/>
  <c r="K34" i="1"/>
  <c r="M34" i="1" s="1"/>
  <c r="M36" i="1"/>
  <c r="K37" i="1"/>
  <c r="M37" i="1"/>
  <c r="L39" i="1"/>
  <c r="L40" i="1"/>
</calcChain>
</file>

<file path=xl/comments1.xml><?xml version="1.0" encoding="utf-8"?>
<comments xmlns="http://schemas.openxmlformats.org/spreadsheetml/2006/main">
  <authors>
    <author>EDWIN ARDILA PEDRAZA</author>
  </authors>
  <commentList>
    <comment ref="J24" authorId="0" shapeId="0">
      <text>
        <r>
          <rPr>
            <sz val="9"/>
            <color indexed="81"/>
            <rFont val="Tahoma"/>
            <family val="2"/>
          </rPr>
          <t>a Noviembre</t>
        </r>
      </text>
    </comment>
    <comment ref="L25" authorId="0" shapeId="0">
      <text>
        <r>
          <rPr>
            <sz val="9"/>
            <color indexed="81"/>
            <rFont val="Tahoma"/>
            <family val="2"/>
          </rPr>
          <t>Incluyendo los 3.439 reclasificados y aprobados por RF</t>
        </r>
      </text>
    </comment>
    <comment ref="K27" authorId="0" shapeId="0">
      <text>
        <r>
          <rPr>
            <sz val="9"/>
            <color indexed="81"/>
            <rFont val="Tahoma"/>
            <family val="2"/>
          </rPr>
          <t>Reposición 11.231
Expansión 350</t>
        </r>
      </text>
    </comment>
    <comment ref="L27" authorId="0" shapeId="0">
      <text>
        <r>
          <rPr>
            <sz val="9"/>
            <color indexed="81"/>
            <rFont val="Tahoma"/>
            <family val="2"/>
          </rPr>
          <t xml:space="preserve">Incluyendo </t>
        </r>
        <r>
          <rPr>
            <b/>
            <sz val="9"/>
            <color indexed="81"/>
            <rFont val="Tahoma"/>
            <family val="2"/>
          </rPr>
          <t xml:space="preserve">
</t>
        </r>
        <r>
          <rPr>
            <sz val="9"/>
            <color indexed="81"/>
            <rFont val="Tahoma"/>
            <family val="2"/>
          </rPr>
          <t>Reclasificación</t>
        </r>
        <r>
          <rPr>
            <b/>
            <sz val="9"/>
            <color indexed="81"/>
            <rFont val="Tahoma"/>
            <family val="2"/>
          </rPr>
          <t xml:space="preserve"> </t>
        </r>
        <r>
          <rPr>
            <sz val="9"/>
            <color indexed="81"/>
            <rFont val="Tahoma"/>
            <family val="2"/>
          </rPr>
          <t>3.853 
Reposición 13.556
Expansiíon 0,75</t>
        </r>
      </text>
    </comment>
    <comment ref="K29" authorId="0" shapeId="0">
      <text>
        <r>
          <rPr>
            <sz val="9"/>
            <color indexed="81"/>
            <rFont val="Tahoma"/>
            <family val="2"/>
          </rPr>
          <t>Adecuación SE 1.200
Reposición de Celdas 250</t>
        </r>
      </text>
    </comment>
    <comment ref="J33" authorId="0" shapeId="0">
      <text>
        <r>
          <rPr>
            <sz val="9"/>
            <color indexed="81"/>
            <rFont val="Tahoma"/>
            <family val="2"/>
          </rPr>
          <t>19 por 13,2kV
33 por 34,5kV</t>
        </r>
      </text>
    </comment>
    <comment ref="L35" authorId="0" shapeId="0">
      <text>
        <r>
          <rPr>
            <sz val="9"/>
            <color indexed="81"/>
            <rFont val="Tahoma"/>
            <family val="2"/>
          </rPr>
          <t>Este valor esta en reposición</t>
        </r>
      </text>
    </comment>
    <comment ref="L39" authorId="0" shapeId="0">
      <text>
        <r>
          <rPr>
            <sz val="9"/>
            <color indexed="81"/>
            <rFont val="Tahoma"/>
            <family val="2"/>
          </rPr>
          <t xml:space="preserve">3,078 La granja
302,61 cruce del rio
</t>
        </r>
      </text>
    </comment>
  </commentList>
</comments>
</file>

<file path=xl/sharedStrings.xml><?xml version="1.0" encoding="utf-8"?>
<sst xmlns="http://schemas.openxmlformats.org/spreadsheetml/2006/main" count="282" uniqueCount="139">
  <si>
    <t>**Valor implicito en las actividades realizadas en los planes de reposicion</t>
  </si>
  <si>
    <t>Subgerencia Subestaciones y Líneas</t>
  </si>
  <si>
    <t>% avance</t>
  </si>
  <si>
    <t>reposición y expansión de subestaciones del SSL</t>
  </si>
  <si>
    <t>En ejecución</t>
  </si>
  <si>
    <t>Plan</t>
  </si>
  <si>
    <t>Reposición y expansión SSL</t>
  </si>
  <si>
    <t>637/638</t>
  </si>
  <si>
    <t>Reposición de la infraestructura SDL y STR</t>
  </si>
  <si>
    <t>Optimizar procesos</t>
  </si>
  <si>
    <t>Área Proyectos</t>
  </si>
  <si>
    <t>%</t>
  </si>
  <si>
    <t>Realización del circuito Puerto Wilches Cantagallo</t>
  </si>
  <si>
    <t>Proyecto</t>
  </si>
  <si>
    <t>Cruce del Rio Magdalena Puerto Wilches -Cantagallo</t>
  </si>
  <si>
    <t>587/598</t>
  </si>
  <si>
    <t>Área Gestión Operativa</t>
  </si>
  <si>
    <t>Fronteras Comerciales en cumplimiento</t>
  </si>
  <si>
    <t>Cumplir el Código de Medida (Resolución CREG 038-2014) en las fronteras comerciales</t>
  </si>
  <si>
    <t>Proyecto Implementación Código de medida Resolución 038</t>
  </si>
  <si>
    <t>Proyecto Código de medida</t>
  </si>
  <si>
    <t>Subgerencia Distribución Zona Norte</t>
  </si>
  <si>
    <t>Usuarios legalizados</t>
  </si>
  <si>
    <t xml:space="preserve"> Mano de obra para la expansión de redes SDL, Contratos o convenios con terceros</t>
  </si>
  <si>
    <t>Expansión de redes SDL SDZN</t>
  </si>
  <si>
    <t>Expansión de la infraestructura SDL</t>
  </si>
  <si>
    <t>Crecer en mercados y negocios</t>
  </si>
  <si>
    <t>Compra de materiales, herramientas y accesorios para la reposición y expansión correspondiente a SSL</t>
  </si>
  <si>
    <t>275/</t>
  </si>
  <si>
    <t>Subgerencias de Distribución</t>
  </si>
  <si>
    <t>**</t>
  </si>
  <si>
    <t>ND</t>
  </si>
  <si>
    <t>Trafos adquiridos</t>
  </si>
  <si>
    <t>Adquisición de transformadores de distribución para la reposición</t>
  </si>
  <si>
    <t>Reposición de transformadores de distribución</t>
  </si>
  <si>
    <t xml:space="preserve">Reposición de la infraestructura SDL </t>
  </si>
  <si>
    <t># Reconectadores instalados</t>
  </si>
  <si>
    <t>Implementación del requisito de “Telemedición Adicional”  en los circuitos SDL de ESSA en cumplimiento  establecido en el Artículo 6 de la Resolución CREG 043 de 2010. -Compra de reconectadores, seccionalizadores y repuestos asociados para 15 y 36 kV - Cumplimiento regulatorio</t>
  </si>
  <si>
    <t>Proyecto implementación resolución 043, compra e  instalaciones de reconectadores</t>
  </si>
  <si>
    <t>606/404</t>
  </si>
  <si>
    <t>Calidad del servicio</t>
  </si>
  <si>
    <t>Circuitos intervenidos</t>
  </si>
  <si>
    <t>Mejorar la calidad del servicio del Sistema de Distribución Local SDL.</t>
  </si>
  <si>
    <t>Plan de mejoramiento de la calidad del servicio - Fase II</t>
  </si>
  <si>
    <t>624/633</t>
  </si>
  <si>
    <t>Atender integralmente al cliente brindando soluciones ajustadas a sus necesidades</t>
  </si>
  <si>
    <t>Variantes construidas</t>
  </si>
  <si>
    <t>Construcción de las variantes a la línea Barbosa Cimitarra desde las torre 117 a la torre 119 y desde la torre 120 hasta la torre 124.</t>
  </si>
  <si>
    <t>Reposición y construcción de variantes de líneas de transmisión</t>
  </si>
  <si>
    <t xml:space="preserve">Reposición de la infraestructura STR </t>
  </si>
  <si>
    <t>Seccionalizadores  integrados</t>
  </si>
  <si>
    <t>Integrar al sistema Scada del centro de control la telemetria de los seccionalizadores actualmente instalados en la red electrica de ESSA en el área metropolitana de Bucaramanga con el proposito de aumentar la confiabilidad</t>
  </si>
  <si>
    <t>Integración al scada de  seccionalizadores y reconectadores conectados en la red ESSA</t>
  </si>
  <si>
    <t># Torres mejoradas</t>
  </si>
  <si>
    <t>Mejoramiento de torres de líneas de 115 kV y 230kV.</t>
  </si>
  <si>
    <t>Mejoramiento y reposición de líneas de transmisión</t>
  </si>
  <si>
    <t>Subestaciones adecuadas</t>
  </si>
  <si>
    <t>Adecuaciones y reestructuración de subestaciones ESSA para cumplimiento de normatividad vigente- obras civiles  carcamos de los transformadores - fosos - y cambio de gravilla</t>
  </si>
  <si>
    <t>Adecuaciones y reestructuración de subestaciones para cumplimiento de normatividad vigente</t>
  </si>
  <si>
    <t>403/594</t>
  </si>
  <si>
    <t>Edificaciones</t>
  </si>
  <si>
    <t>Área Generación Energía</t>
  </si>
  <si>
    <t>Adquisición de repuestos plantas de Generación ESSA y reconstrucción Skip Planta Cascada</t>
  </si>
  <si>
    <t>Modernización Plantas Hidraúlicas</t>
  </si>
  <si>
    <t>Generación</t>
  </si>
  <si>
    <t>Subgerencia Distribución Zona Sur</t>
  </si>
  <si>
    <t>Km red</t>
  </si>
  <si>
    <t>Reposición y remodelación de redes del SDL.</t>
  </si>
  <si>
    <t>Reposición redes SDL SDZS</t>
  </si>
  <si>
    <t>296/576/415</t>
  </si>
  <si>
    <t>Reposición de la infraestructura SDL</t>
  </si>
  <si>
    <t>viviendas</t>
  </si>
  <si>
    <t>Construcción de redes de baja tensión y acometidas para la electrificación rural de usuarios de las distintas veredas de los municipios del área de influencia de ESSA.</t>
  </si>
  <si>
    <t xml:space="preserve">Iluminemos santander </t>
  </si>
  <si>
    <t>291/571</t>
  </si>
  <si>
    <t>Electrificación Rural</t>
  </si>
  <si>
    <t>Mano de obra y material menor para realizar la reposición de redes del SDL en la Zona Norte</t>
  </si>
  <si>
    <t>Reposición y remodelación redes SDL SDZN</t>
  </si>
  <si>
    <t>289/575</t>
  </si>
  <si>
    <t>Indice de pérdidas</t>
  </si>
  <si>
    <t>Alcanzar, reducir y controlar el nivel de pérdidas no técnicas con alcance de Grupo con la finalidad de mejorar la sostenibilidad del negocio y el cumplimiento de la normativa.</t>
  </si>
  <si>
    <t>Proyecto Pérdidas</t>
  </si>
  <si>
    <t>622/623</t>
  </si>
  <si>
    <t>Control y reducción de Pérdidas</t>
  </si>
  <si>
    <t>% de avance</t>
  </si>
  <si>
    <t>Consolidar los centros de control de los negocios de EPM en Colombia, mediante la modernización de la infraestructura tecnológica y locativa para soportar, en tiempo real, las funciones de protección, control, monitoreo y medición asociadas a las infraestructuras de campo de los negocios, garantizando su operación de forma centralizada, eficiente, confiable y económica.</t>
  </si>
  <si>
    <t>Consolidación tecnológica de Centros de Control del Grupo EPM en colombia</t>
  </si>
  <si>
    <t>Consolidación centros de control</t>
  </si>
  <si>
    <t>Conectar la actual subestación San Alberto 115 kV propiedad de ESSA a la subestación Ocaña 500/230/115 kV propiedad de CENS para eliminar una radialidad en el sistema de transmisión Regional.</t>
  </si>
  <si>
    <t>Línea Ocaña - San Alberto 115 kV</t>
  </si>
  <si>
    <t>Plan de expansión STR</t>
  </si>
  <si>
    <t>Aumentar la capacidad de transformación 115/34,5 kV en la actual subestación Puerto Wilches 115 kV y aumentar la capacidad de transporte entre las subestaciones Barranca y Puerto Wilches</t>
  </si>
  <si>
    <t>Línea Barranca - Puerto Wilches 115 kV</t>
  </si>
  <si>
    <t>Realizar una nueva Subestación conectada al sistema de transmisión regional en el casco urbano de Barrancabermeja y a la vez la expansión de un transformador en la actual Subestación Sabana.</t>
  </si>
  <si>
    <t>Nueva subestación Buena Vista 115 kV y ampliación transformación Subestación Sabana de Torres 115 kV</t>
  </si>
  <si>
    <t>Realizar la reconfiguración del patio de 230kV y 115 kV, a su vez la expansión de un autotransformador 230/115 kV de 90 MVA</t>
  </si>
  <si>
    <t>Reconfiguración y expansión subestación Barranca 230/115 kV</t>
  </si>
  <si>
    <t>Conexión de la actual subestación Conucos 34,5 kV al sistema de transmisión Regional.</t>
  </si>
  <si>
    <t>Expansión subestación Conucos 115 kV</t>
  </si>
  <si>
    <t>Conexión  de la actual subestación  Principal 34,5 kV al sistema de transmisión Regional.</t>
  </si>
  <si>
    <t>Expansión subestación Principal 115 kV</t>
  </si>
  <si>
    <t>Construir una nueva subestación Rio Frio 115/34,5/13,8 kV y conectarla al sistema de transmisión Regional.</t>
  </si>
  <si>
    <t>Reconfiguración subestacion Rio Frio 115 kV</t>
  </si>
  <si>
    <t>Ampliar la capacidad de la subestación Bucaramanga en 230kV, aumentar la capacidad de transporte entre las subestaciones Florida y Bucaramanga y adicionalmente eliminar la restricción operativa de la línea Bucaramanga- Florida- Piedecuesta.</t>
  </si>
  <si>
    <t>Ampliación subestación Bucaramanga 230/115 kV</t>
  </si>
  <si>
    <t>Instalación de dos bancos de autotransformadores 230/115 kV de 150 MVA con sus bahías asociadas por 115 kV en la Subestación Palenque.</t>
  </si>
  <si>
    <t>Expansión subestacion Palenque 230/115 kV y Ampliación transformación subestacion Real Minas 115 kV</t>
  </si>
  <si>
    <t>Servicio de conexión para la gerencia regional Magdalena Medio Campo Yariguí, al sistema de transmisión regional a 115 kV en la subestación Puerto Wilches, que incluye la disposición de activos de conexión, su reposición, administración, operación y mantenimiento, con una capacidad nominal de conexión de 20,4 MW.</t>
  </si>
  <si>
    <t>Servicio de conexion para la gerencia regional Magdalena Medio Campo Yarigui</t>
  </si>
  <si>
    <t>Servicios de conexiones</t>
  </si>
  <si>
    <t>Servicio de conexión para la gerencia regional Magdalena Medio Campo Casabe, al sistema de transmisión regional a 115 kV en la Subestación Termobarranca, que incluye la disposición de activos de conexión, su reposición, administración, operación y mantenimiento, con una capacidad nominal de conexión de 32 MW. Longitud de la línea 9 km.</t>
  </si>
  <si>
    <t>Servicio de conexion para la gerencia regional Magdalena Medio Campo Casabe</t>
  </si>
  <si>
    <t xml:space="preserve">Servicio de conexión para la gerencia regional Magdalena Medio Campo Llanito, al sistema de distribucion local 34,5 kV en la subestación Termobarranca, que incluye la disposición de activos de conexión, su reposición, administración, operación y mantenimiento, con una capacidad nominal de conexión de 4,3 MW. longitud de la línea 15 km.	</t>
  </si>
  <si>
    <t>Servicio de conexión para la gerencia regional Magdalena Medio Campo Llanito</t>
  </si>
  <si>
    <t>Ingeniería, montaje y puesta en servicio de la infraestructura eléctrica y civil  necesaria para repotenciar subestaciones de ESSA</t>
  </si>
  <si>
    <t>Proyecto REMOS-Fase I</t>
  </si>
  <si>
    <t>Proyeto REMOS</t>
  </si>
  <si>
    <t>% Cumplimiento</t>
  </si>
  <si>
    <t>Ejecutado**</t>
  </si>
  <si>
    <t>Meta*</t>
  </si>
  <si>
    <t>Ejecutado</t>
  </si>
  <si>
    <t>Meta</t>
  </si>
  <si>
    <t>Presupuesto acumulado*</t>
  </si>
  <si>
    <t>Meta física</t>
  </si>
  <si>
    <t>Dependencia responsable</t>
  </si>
  <si>
    <t xml:space="preserve">Unidad de medida meta física </t>
  </si>
  <si>
    <t>Descripción</t>
  </si>
  <si>
    <t>Estado</t>
  </si>
  <si>
    <t>Clasificación</t>
  </si>
  <si>
    <t>Nombre del Proyecto o Plan de acción</t>
  </si>
  <si>
    <t># Plan</t>
  </si>
  <si>
    <t>Iniciativa</t>
  </si>
  <si>
    <t>Objetivo estratégico</t>
  </si>
  <si>
    <t>Consolidación de Proyectos y Planes</t>
  </si>
  <si>
    <t>***El valor de este plan está incluidos en los planes de reposción de las Subgerencias Norte y Sur</t>
  </si>
  <si>
    <t>** Ejecución realizada por consumos de materiales</t>
  </si>
  <si>
    <t>*Presupuesto en millones de pesos</t>
  </si>
  <si>
    <t>Electrificadora de Santander E.S.P.</t>
  </si>
  <si>
    <t>EJECUCIÓN PLAN DE ACCIÓN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</si>
</sst>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_-* #,##0_-;\-* #,##0_-;_-* &quot;-&quot;??_-;_-@_-"/>
    <numFmt numFmtId="165" formatCode="_-&quot;$&quot;* #,##0_-;\-&quot;$&quot;* #,##0_-;_-&quot;$&quot;* &quot;-&quot;??_-;_-@_-"/>
  </numFmts>
  <fonts count="19" x14ac:knownFonts="1">
    <font>
      <sz val="11"/>
      <color theme="1"/>
      <name val="Calibri"/>
      <family val="2"/>
      <scheme val="minor"/>
    </font>
    <font>
      <sz val="11"/>
      <color theme="1"/>
      <name val="Calibri"/>
      <family val="2"/>
      <scheme val="minor"/>
    </font>
    <font>
      <sz val="11"/>
      <name val="Calibri"/>
      <family val="2"/>
      <scheme val="minor"/>
    </font>
    <font>
      <i/>
      <sz val="11"/>
      <color theme="1"/>
      <name val="Calibri"/>
      <family val="2"/>
      <scheme val="minor"/>
    </font>
    <font>
      <sz val="11"/>
      <name val="Arial"/>
      <family val="2"/>
    </font>
    <font>
      <sz val="11"/>
      <color theme="1"/>
      <name val="Arial"/>
      <family val="2"/>
    </font>
    <font>
      <sz val="11"/>
      <color rgb="FF000000"/>
      <name val="Arial"/>
      <family val="2"/>
    </font>
    <font>
      <b/>
      <sz val="11"/>
      <color theme="1"/>
      <name val="Arial"/>
      <family val="2"/>
    </font>
    <font>
      <b/>
      <sz val="12"/>
      <color theme="1"/>
      <name val="Arial"/>
      <family val="2"/>
    </font>
    <font>
      <b/>
      <sz val="11"/>
      <name val="Arial"/>
      <family val="2"/>
    </font>
    <font>
      <sz val="14"/>
      <color theme="1"/>
      <name val="Calibri"/>
      <family val="2"/>
      <scheme val="minor"/>
    </font>
    <font>
      <b/>
      <sz val="9"/>
      <color theme="0"/>
      <name val="Arial"/>
      <family val="2"/>
    </font>
    <font>
      <b/>
      <sz val="14"/>
      <color theme="1"/>
      <name val="Calibri"/>
      <family val="2"/>
      <scheme val="minor"/>
    </font>
    <font>
      <b/>
      <sz val="16"/>
      <color rgb="FFFF0000"/>
      <name val="Calibri"/>
      <family val="2"/>
      <scheme val="minor"/>
    </font>
    <font>
      <sz val="9"/>
      <color theme="1"/>
      <name val="Arial"/>
      <family val="2"/>
    </font>
    <font>
      <b/>
      <sz val="14"/>
      <color theme="1"/>
      <name val="Arial"/>
      <family val="2"/>
    </font>
    <font>
      <b/>
      <sz val="16"/>
      <color rgb="FF002060"/>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6">
    <border>
      <left/>
      <right/>
      <top/>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71">
    <xf numFmtId="0" fontId="0" fillId="0" borderId="0" xfId="0"/>
    <xf numFmtId="0" fontId="0" fillId="0" borderId="0" xfId="0" applyFont="1" applyAlignment="1">
      <alignment horizontal="center" vertical="center" wrapText="1"/>
    </xf>
    <xf numFmtId="0" fontId="0" fillId="0" borderId="0" xfId="0" applyFont="1" applyBorder="1" applyAlignment="1">
      <alignment horizontal="center" vertical="center" wrapText="1"/>
    </xf>
    <xf numFmtId="44" fontId="0" fillId="0" borderId="0" xfId="2" applyFont="1" applyBorder="1" applyAlignment="1">
      <alignment horizontal="center" vertical="center" wrapText="1"/>
    </xf>
    <xf numFmtId="0" fontId="2" fillId="0" borderId="0" xfId="0" applyFont="1" applyFill="1" applyBorder="1" applyAlignment="1">
      <alignment horizontal="center" vertical="center" wrapText="1"/>
    </xf>
    <xf numFmtId="44" fontId="2" fillId="0" borderId="0" xfId="2" applyFont="1" applyFill="1" applyBorder="1" applyAlignment="1">
      <alignment horizontal="center" vertical="center" wrapText="1"/>
    </xf>
    <xf numFmtId="164" fontId="2" fillId="0" borderId="0" xfId="1"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2" xfId="0" applyFont="1" applyFill="1" applyBorder="1" applyAlignment="1">
      <alignment horizontal="center" vertical="center" wrapText="1"/>
    </xf>
    <xf numFmtId="10" fontId="5" fillId="0" borderId="2" xfId="1" applyNumberFormat="1" applyFont="1" applyFill="1" applyBorder="1" applyAlignment="1">
      <alignment horizontal="center" vertical="center" wrapText="1"/>
    </xf>
    <xf numFmtId="44" fontId="4" fillId="0" borderId="2" xfId="2" applyFont="1" applyFill="1" applyBorder="1" applyAlignment="1">
      <alignment horizontal="center" vertical="center" wrapText="1"/>
    </xf>
    <xf numFmtId="44" fontId="4" fillId="0" borderId="2" xfId="2" applyFont="1" applyBorder="1" applyAlignment="1">
      <alignment horizontal="center" vertical="center" wrapText="1"/>
    </xf>
    <xf numFmtId="9" fontId="4" fillId="0" borderId="2" xfId="0" applyNumberFormat="1" applyFont="1" applyFill="1" applyBorder="1" applyAlignment="1">
      <alignment horizontal="center" vertical="center" wrapText="1"/>
    </xf>
    <xf numFmtId="9"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4" fillId="0" borderId="2" xfId="1"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165" fontId="4" fillId="0" borderId="2" xfId="2" applyNumberFormat="1" applyFont="1" applyFill="1" applyBorder="1" applyAlignment="1">
      <alignment horizontal="center" vertical="center" wrapText="1"/>
    </xf>
    <xf numFmtId="9" fontId="4" fillId="0" borderId="2" xfId="3" applyFont="1" applyFill="1" applyBorder="1" applyAlignment="1">
      <alignment horizontal="center" vertical="center" wrapText="1"/>
    </xf>
    <xf numFmtId="0" fontId="4" fillId="0" borderId="2" xfId="0" applyFont="1" applyFill="1" applyBorder="1" applyAlignment="1">
      <alignment vertical="center" wrapText="1"/>
    </xf>
    <xf numFmtId="9" fontId="5" fillId="0" borderId="2" xfId="3" applyFont="1" applyFill="1" applyBorder="1" applyAlignment="1">
      <alignment horizontal="center" vertical="center" wrapText="1"/>
    </xf>
    <xf numFmtId="0" fontId="5" fillId="0" borderId="2" xfId="0" applyFont="1" applyFill="1" applyBorder="1" applyAlignment="1">
      <alignment horizontal="left" vertical="center" wrapText="1"/>
    </xf>
    <xf numFmtId="165" fontId="5" fillId="0" borderId="2" xfId="2"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9" fontId="5" fillId="0" borderId="2" xfId="0" applyNumberFormat="1"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2" xfId="3" applyNumberFormat="1" applyFont="1" applyFill="1" applyBorder="1" applyAlignment="1">
      <alignment horizontal="center" vertical="center" wrapText="1"/>
    </xf>
    <xf numFmtId="10" fontId="5" fillId="0" borderId="2" xfId="3" applyNumberFormat="1" applyFont="1" applyFill="1" applyBorder="1" applyAlignment="1">
      <alignment horizontal="center" vertical="center" wrapText="1"/>
    </xf>
    <xf numFmtId="0" fontId="5" fillId="0" borderId="2" xfId="0" applyFont="1" applyFill="1" applyBorder="1" applyAlignment="1" applyProtection="1">
      <alignment vertical="center" wrapText="1"/>
    </xf>
    <xf numFmtId="0" fontId="5" fillId="0" borderId="2" xfId="0" applyFont="1" applyBorder="1" applyAlignment="1">
      <alignment vertical="center" wrapText="1"/>
    </xf>
    <xf numFmtId="0" fontId="5" fillId="0" borderId="2" xfId="0" applyFont="1" applyFill="1" applyBorder="1" applyAlignment="1" applyProtection="1">
      <alignment horizontal="left" vertical="center" wrapText="1"/>
    </xf>
    <xf numFmtId="0" fontId="5" fillId="0" borderId="2" xfId="0" applyFont="1" applyFill="1" applyBorder="1" applyAlignment="1" applyProtection="1">
      <alignment horizontal="center" vertical="center" wrapText="1"/>
    </xf>
    <xf numFmtId="9" fontId="5" fillId="0" borderId="2" xfId="1" applyNumberFormat="1" applyFont="1" applyFill="1" applyBorder="1" applyAlignment="1">
      <alignment horizontal="center" vertical="center" wrapText="1"/>
    </xf>
    <xf numFmtId="0" fontId="7" fillId="2" borderId="2" xfId="0" applyFont="1" applyFill="1" applyBorder="1" applyAlignment="1">
      <alignment horizontal="center" vertical="distributed" wrapText="1"/>
    </xf>
    <xf numFmtId="44" fontId="7" fillId="2" borderId="2" xfId="2"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165" fontId="9" fillId="2" borderId="3" xfId="2" applyNumberFormat="1" applyFont="1" applyFill="1" applyBorder="1" applyAlignment="1">
      <alignment horizontal="center" vertical="center" wrapText="1"/>
    </xf>
    <xf numFmtId="165" fontId="9" fillId="2" borderId="4" xfId="2" applyNumberFormat="1" applyFont="1" applyFill="1" applyBorder="1" applyAlignment="1">
      <alignment horizontal="center" vertical="center" wrapText="1"/>
    </xf>
    <xf numFmtId="165" fontId="9" fillId="2" borderId="5" xfId="2"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10" fillId="0" borderId="0" xfId="0" applyFont="1" applyAlignment="1">
      <alignment horizontal="center" vertical="center" wrapText="1"/>
    </xf>
    <xf numFmtId="0" fontId="10" fillId="3" borderId="2" xfId="0" applyFont="1" applyFill="1" applyBorder="1" applyAlignment="1">
      <alignment horizontal="center" vertical="center" wrapText="1"/>
    </xf>
    <xf numFmtId="44" fontId="11" fillId="3" borderId="2" xfId="2" applyFont="1" applyFill="1" applyBorder="1" applyAlignment="1">
      <alignment horizontal="center" vertical="center" wrapText="1"/>
    </xf>
    <xf numFmtId="0" fontId="12" fillId="3" borderId="2" xfId="0" applyFont="1" applyFill="1" applyBorder="1" applyAlignment="1">
      <alignment horizontal="center" vertical="center"/>
    </xf>
    <xf numFmtId="0" fontId="13" fillId="3" borderId="2"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0" fillId="0" borderId="0" xfId="0" applyFont="1" applyBorder="1" applyAlignment="1">
      <alignment horizontal="center" vertical="center" wrapText="1"/>
    </xf>
    <xf numFmtId="44" fontId="10" fillId="0" borderId="0" xfId="2" applyFont="1" applyBorder="1" applyAlignment="1">
      <alignment horizontal="center"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14"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44" fontId="10" fillId="0" borderId="0" xfId="2" applyFont="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center" vertical="center" wrapText="1"/>
    </xf>
    <xf numFmtId="0" fontId="15" fillId="0" borderId="0" xfId="0" applyFont="1" applyFill="1" applyAlignment="1">
      <alignment horizontal="left" vertical="center" wrapText="1"/>
    </xf>
    <xf numFmtId="0" fontId="12" fillId="0" borderId="0" xfId="0" applyFont="1" applyFill="1" applyAlignment="1">
      <alignment horizontal="center" vertical="center" wrapText="1"/>
    </xf>
    <xf numFmtId="0" fontId="16" fillId="0" borderId="0" xfId="0" applyFont="1" applyFill="1" applyAlignment="1">
      <alignment horizontal="left" vertical="center" wrapText="1"/>
    </xf>
  </cellXfs>
  <cellStyles count="4">
    <cellStyle name="Millares" xfId="1" builtinId="3"/>
    <cellStyle name="Moneda" xfId="2" builtinId="4"/>
    <cellStyle name="Normal" xfId="0" builtinId="0"/>
    <cellStyle name="Porcentaje" xfId="3" builtinId="5"/>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ter.epm.com.co/gd-sig/CTC/DTL_DCR/SEGUIMIENTO/5.%20Rendici&#243;n%20de%20cuenta/Contraloria%20General%20de%20Medell&#237;n/Plan%20de%20acci&#243;n%202016/2016-02-08%20Consolidado%20Plan%20de%20negocios%202016-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Plan de negocio"/>
      <sheetName val="Anexo metas y presupuesto"/>
      <sheetName val="Plan de acción 2017 Contraloria"/>
      <sheetName val="Objetivos, énfasis y CMI"/>
      <sheetName val="Listas desplegables"/>
    </sheetNames>
    <sheetDataSet>
      <sheetData sheetId="0"/>
      <sheetData sheetId="1"/>
      <sheetData sheetId="2"/>
      <sheetData sheetId="3"/>
      <sheetData sheetId="4">
        <row r="3">
          <cell r="A3" t="str">
            <v>Desarrollar capacidades organizacionales requeridas por la estrategia</v>
          </cell>
          <cell r="B3" t="str">
            <v>Adaptación al cambio</v>
          </cell>
          <cell r="C3" t="str">
            <v>Proyecto</v>
          </cell>
          <cell r="D3" t="str">
            <v>Sin iniciar</v>
          </cell>
        </row>
        <row r="4">
          <cell r="A4" t="str">
            <v>Atender integralmente al cliente/usuario brindando soluciones ajustadas a sus necesidades</v>
          </cell>
          <cell r="B4" t="str">
            <v>Articulación de la comunidad en el desarrollo de proyectos</v>
          </cell>
          <cell r="C4" t="str">
            <v>Plan de mejora de procesos</v>
          </cell>
          <cell r="D4" t="str">
            <v>En ejecución</v>
          </cell>
        </row>
        <row r="5">
          <cell r="A5" t="str">
            <v>Crecer en mercados y negocios</v>
          </cell>
          <cell r="B5" t="str">
            <v>Asignación de capital</v>
          </cell>
        </row>
        <row r="6">
          <cell r="A6" t="str">
            <v>Fortalecer el  desarrollo integral  del talento humano y la cultura meta del Grupo</v>
          </cell>
          <cell r="B6" t="str">
            <v>Calidad de vida</v>
          </cell>
        </row>
        <row r="7">
          <cell r="A7" t="str">
            <v>Fortalecer Modelos de gobierno</v>
          </cell>
          <cell r="B7" t="str">
            <v>Clima organizacional</v>
          </cell>
        </row>
        <row r="8">
          <cell r="A8" t="str">
            <v>Fortalecer la gestión con los grupos de interés internos</v>
          </cell>
          <cell r="B8" t="str">
            <v>Comunicación</v>
          </cell>
        </row>
        <row r="9">
          <cell r="A9" t="str">
            <v>Fortalecer la gestión de proyectos</v>
          </cell>
          <cell r="B9" t="str">
            <v>Desarrollo de estrategias de relacionamiento y fidelización</v>
          </cell>
        </row>
        <row r="10">
          <cell r="A10" t="str">
            <v>Fortalecer las relaciones con los  grupos de interés externos</v>
          </cell>
          <cell r="B10" t="str">
            <v>Desarrollo de soluciones</v>
          </cell>
        </row>
        <row r="11">
          <cell r="A11" t="str">
            <v>Incrementar valor para los Grupos de Interés</v>
          </cell>
          <cell r="B11" t="str">
            <v>Desarrollo de soluciones/ofertas</v>
          </cell>
        </row>
        <row r="12">
          <cell r="A12" t="str">
            <v>Optimizar la  gestión de activos</v>
          </cell>
          <cell r="B12" t="str">
            <v xml:space="preserve">Desarrollo e implantación de los modelos estratégicos </v>
          </cell>
        </row>
        <row r="13">
          <cell r="A13" t="str">
            <v>Optimizar procesos</v>
          </cell>
          <cell r="B13" t="str">
            <v>En Costo total del activo en el ciclo de vida</v>
          </cell>
        </row>
        <row r="14">
          <cell r="A14" t="str">
            <v>Optimizar y  consolidar los sistemas  de información para la toma de decisiones en el Grupo EPM</v>
          </cell>
          <cell r="B14" t="str">
            <v>En costos: Prestación del servicio (operativos y comerciales)</v>
          </cell>
        </row>
        <row r="15">
          <cell r="B15" t="str">
            <v>En costos: Servicios corporativos (costo/eficiencia)</v>
          </cell>
        </row>
        <row r="16">
          <cell r="B16" t="str">
            <v>Formulación</v>
          </cell>
        </row>
        <row r="17">
          <cell r="B17" t="str">
            <v>Fortalecer la sostenibilidad ambiental y social</v>
          </cell>
        </row>
        <row r="18">
          <cell r="B18" t="str">
            <v>Generación de opciones de comprabilidad y uso adecuado de los servicios</v>
          </cell>
        </row>
        <row r="19">
          <cell r="B19" t="str">
            <v>Gestión con Grupos de Interés: (Proveedores,clientes/usuarios,comunidad,socios</v>
          </cell>
        </row>
        <row r="20">
          <cell r="B20" t="str">
            <v>Gestión de proyectos (formulación, costo, calidad y tiempo)</v>
          </cell>
        </row>
        <row r="21">
          <cell r="B21" t="str">
            <v>Gestión del crecimiento</v>
          </cell>
        </row>
        <row r="22">
          <cell r="B22" t="str">
            <v>Gestión del desempeño</v>
          </cell>
        </row>
        <row r="23">
          <cell r="B23" t="str">
            <v>Gestión social y ambiental</v>
          </cell>
        </row>
        <row r="24">
          <cell r="B24" t="str">
            <v>Incrementar rentabilidad: Mercado actual /nuevo (geografía) y Negocio actual /nuevo, del Activo</v>
          </cell>
        </row>
        <row r="25">
          <cell r="B25" t="str">
            <v xml:space="preserve">Incremento en ingresos y  clientes-usuarios en mercados nacionales e internacionales </v>
          </cell>
        </row>
        <row r="26">
          <cell r="B26" t="str">
            <v>Innovación</v>
          </cell>
        </row>
        <row r="27">
          <cell r="B27" t="str">
            <v>Integración y consolidación de sistemas de información</v>
          </cell>
        </row>
        <row r="28">
          <cell r="B28" t="str">
            <v xml:space="preserve">Lealtad </v>
          </cell>
        </row>
        <row r="29">
          <cell r="B29" t="str">
            <v>Liderazgo</v>
          </cell>
        </row>
        <row r="30">
          <cell r="B30" t="str">
            <v>Los Soportes al servicio de los negocios</v>
          </cell>
        </row>
        <row r="31">
          <cell r="B31" t="str">
            <v>Negocio con mirada integral</v>
          </cell>
        </row>
        <row r="32">
          <cell r="B32" t="str">
            <v>Nuevos negocios desarrollados</v>
          </cell>
        </row>
        <row r="33">
          <cell r="B33" t="str">
            <v>Optimización de procesos (mejora contínua)</v>
          </cell>
        </row>
        <row r="34">
          <cell r="B34" t="str">
            <v xml:space="preserve">Participación en nuevos mercados </v>
          </cell>
        </row>
        <row r="35">
          <cell r="B35" t="str">
            <v>Presupuestación (Inversión, costo y gasto)</v>
          </cell>
        </row>
        <row r="36">
          <cell r="B36" t="str">
            <v xml:space="preserve">Responsabilidades de Núcleo Corporativo </v>
          </cell>
        </row>
        <row r="37">
          <cell r="B37" t="str">
            <v>Satisfacción clientes/usuarios</v>
          </cell>
        </row>
        <row r="38">
          <cell r="B38" t="str">
            <v>Seguimiento (incluye expost)</v>
          </cell>
        </row>
        <row r="39">
          <cell r="B39" t="str">
            <v>Servir</v>
          </cell>
        </row>
        <row r="40">
          <cell r="B40" t="str">
            <v>Trabajo en Equipo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50"/>
  <sheetViews>
    <sheetView showGridLines="0" tabSelected="1" zoomScale="90" zoomScaleNormal="90" workbookViewId="0">
      <selection activeCell="A2" sqref="A2:B2"/>
    </sheetView>
  </sheetViews>
  <sheetFormatPr baseColWidth="10" defaultColWidth="45.85546875" defaultRowHeight="15" x14ac:dyDescent="0.25"/>
  <cols>
    <col min="1" max="1" width="31.7109375" style="1" customWidth="1"/>
    <col min="2" max="2" width="27.42578125" style="1" customWidth="1"/>
    <col min="3" max="3" width="9.42578125" style="1" customWidth="1"/>
    <col min="4" max="4" width="32.28515625" style="2" customWidth="1"/>
    <col min="5" max="5" width="14" style="2" bestFit="1" customWidth="1"/>
    <col min="6" max="6" width="13" style="2" customWidth="1"/>
    <col min="7" max="7" width="53" style="2" customWidth="1"/>
    <col min="8" max="8" width="18.5703125" style="2" customWidth="1"/>
    <col min="9" max="9" width="11.85546875" style="2" customWidth="1"/>
    <col min="10" max="10" width="17.7109375" style="2" bestFit="1" customWidth="1"/>
    <col min="11" max="11" width="21.7109375" style="3" bestFit="1" customWidth="1"/>
    <col min="12" max="13" width="21.7109375" style="3" customWidth="1"/>
    <col min="14" max="14" width="37.28515625" style="2" customWidth="1"/>
    <col min="15" max="15" width="45.85546875" style="2"/>
    <col min="16" max="16384" width="45.85546875" style="1"/>
  </cols>
  <sheetData>
    <row r="1" spans="1:15" s="50" customFormat="1" ht="20.25" x14ac:dyDescent="0.25">
      <c r="A1" s="70" t="s">
        <v>138</v>
      </c>
      <c r="B1" s="70"/>
      <c r="H1" s="69"/>
      <c r="K1" s="65"/>
      <c r="L1" s="65"/>
      <c r="M1" s="65"/>
    </row>
    <row r="2" spans="1:15" s="50" customFormat="1" ht="13.5" customHeight="1" x14ac:dyDescent="0.25">
      <c r="A2" s="68" t="s">
        <v>137</v>
      </c>
      <c r="B2" s="68"/>
      <c r="F2" s="67"/>
      <c r="G2" s="66"/>
      <c r="K2" s="65"/>
      <c r="L2" s="65"/>
      <c r="M2" s="65"/>
    </row>
    <row r="3" spans="1:15" s="50" customFormat="1" ht="10.5" customHeight="1" x14ac:dyDescent="0.25">
      <c r="A3" s="64" t="s">
        <v>136</v>
      </c>
      <c r="B3" s="62"/>
      <c r="C3" s="58"/>
      <c r="D3" s="58"/>
      <c r="E3" s="58"/>
      <c r="F3" s="61"/>
      <c r="G3" s="60"/>
      <c r="H3" s="58"/>
      <c r="I3" s="58"/>
      <c r="J3" s="58"/>
      <c r="K3" s="59"/>
      <c r="L3" s="59"/>
      <c r="M3" s="59"/>
      <c r="N3" s="58"/>
    </row>
    <row r="4" spans="1:15" s="50" customFormat="1" ht="10.5" customHeight="1" x14ac:dyDescent="0.25">
      <c r="A4" s="63" t="s">
        <v>135</v>
      </c>
      <c r="B4" s="62"/>
      <c r="C4" s="58"/>
      <c r="D4" s="58"/>
      <c r="E4" s="58"/>
      <c r="F4" s="61"/>
      <c r="G4" s="60"/>
      <c r="H4" s="58"/>
      <c r="I4" s="58"/>
      <c r="J4" s="58"/>
      <c r="K4" s="59"/>
      <c r="L4" s="59"/>
      <c r="M4" s="59"/>
      <c r="N4" s="58"/>
    </row>
    <row r="5" spans="1:15" s="50" customFormat="1" ht="10.5" customHeight="1" x14ac:dyDescent="0.25">
      <c r="A5" s="63" t="s">
        <v>134</v>
      </c>
      <c r="B5" s="62"/>
      <c r="C5" s="58"/>
      <c r="D5" s="58"/>
      <c r="E5" s="58"/>
      <c r="F5" s="61"/>
      <c r="G5" s="60"/>
      <c r="H5" s="58"/>
      <c r="I5" s="58"/>
      <c r="J5" s="58"/>
      <c r="K5" s="59"/>
      <c r="L5" s="59"/>
      <c r="M5" s="59"/>
      <c r="N5" s="58"/>
    </row>
    <row r="6" spans="1:15" s="50" customFormat="1" ht="23.25" customHeight="1" x14ac:dyDescent="0.25">
      <c r="A6" s="57" t="s">
        <v>133</v>
      </c>
      <c r="B6" s="56"/>
      <c r="C6" s="51"/>
      <c r="D6" s="56"/>
      <c r="E6" s="55"/>
      <c r="F6" s="54"/>
      <c r="G6" s="53"/>
      <c r="H6" s="51"/>
      <c r="I6" s="51"/>
      <c r="J6" s="51"/>
      <c r="K6" s="52">
        <f>SUBTOTAL(9,K10:K40)</f>
        <v>216218</v>
      </c>
      <c r="L6" s="52">
        <f>SUBTOTAL(9,L10:L40)</f>
        <v>204615.01439385998</v>
      </c>
      <c r="M6" s="52"/>
      <c r="N6" s="51"/>
    </row>
    <row r="7" spans="1:15" x14ac:dyDescent="0.25">
      <c r="A7" s="41" t="s">
        <v>132</v>
      </c>
      <c r="B7" s="41" t="s">
        <v>131</v>
      </c>
      <c r="C7" s="40" t="s">
        <v>130</v>
      </c>
      <c r="D7" s="40" t="s">
        <v>129</v>
      </c>
      <c r="E7" s="40" t="s">
        <v>128</v>
      </c>
      <c r="F7" s="40" t="s">
        <v>127</v>
      </c>
      <c r="G7" s="40" t="s">
        <v>126</v>
      </c>
      <c r="H7" s="40" t="s">
        <v>125</v>
      </c>
      <c r="I7" s="49">
        <v>2017</v>
      </c>
      <c r="J7" s="48"/>
      <c r="K7" s="48"/>
      <c r="L7" s="48"/>
      <c r="M7" s="47"/>
      <c r="N7" s="37" t="s">
        <v>124</v>
      </c>
      <c r="O7" s="1"/>
    </row>
    <row r="8" spans="1:15" ht="30" customHeight="1" x14ac:dyDescent="0.25">
      <c r="A8" s="41"/>
      <c r="B8" s="41"/>
      <c r="C8" s="40"/>
      <c r="D8" s="40"/>
      <c r="E8" s="40"/>
      <c r="F8" s="40"/>
      <c r="G8" s="40"/>
      <c r="H8" s="40"/>
      <c r="I8" s="46" t="s">
        <v>123</v>
      </c>
      <c r="J8" s="45"/>
      <c r="K8" s="44" t="s">
        <v>122</v>
      </c>
      <c r="L8" s="43"/>
      <c r="M8" s="42"/>
      <c r="N8" s="37"/>
      <c r="O8" s="1"/>
    </row>
    <row r="9" spans="1:15" x14ac:dyDescent="0.25">
      <c r="A9" s="41"/>
      <c r="B9" s="41"/>
      <c r="C9" s="40"/>
      <c r="D9" s="40"/>
      <c r="E9" s="40"/>
      <c r="F9" s="40"/>
      <c r="G9" s="40"/>
      <c r="H9" s="40"/>
      <c r="I9" s="39" t="s">
        <v>121</v>
      </c>
      <c r="J9" s="39" t="s">
        <v>120</v>
      </c>
      <c r="K9" s="38" t="s">
        <v>119</v>
      </c>
      <c r="L9" s="39" t="s">
        <v>118</v>
      </c>
      <c r="M9" s="38" t="s">
        <v>117</v>
      </c>
      <c r="N9" s="37"/>
      <c r="O9" s="1"/>
    </row>
    <row r="10" spans="1:15" ht="42.75" x14ac:dyDescent="0.25">
      <c r="A10" s="18" t="s">
        <v>26</v>
      </c>
      <c r="B10" s="18" t="s">
        <v>116</v>
      </c>
      <c r="C10" s="18">
        <v>406</v>
      </c>
      <c r="D10" s="32" t="s">
        <v>115</v>
      </c>
      <c r="E10" s="17" t="s">
        <v>13</v>
      </c>
      <c r="F10" s="17" t="s">
        <v>4</v>
      </c>
      <c r="G10" s="25" t="s">
        <v>114</v>
      </c>
      <c r="H10" s="9" t="s">
        <v>84</v>
      </c>
      <c r="I10" s="10">
        <v>0.99850000000000005</v>
      </c>
      <c r="J10" s="10">
        <v>0.93059999999999998</v>
      </c>
      <c r="K10" s="21">
        <v>18833</v>
      </c>
      <c r="L10" s="21">
        <v>21932.21538564</v>
      </c>
      <c r="M10" s="10">
        <f>+L10/K10</f>
        <v>1.1645630215918865</v>
      </c>
      <c r="N10" s="9" t="s">
        <v>10</v>
      </c>
      <c r="O10" s="1"/>
    </row>
    <row r="11" spans="1:15" ht="99.75" x14ac:dyDescent="0.25">
      <c r="A11" s="18" t="s">
        <v>26</v>
      </c>
      <c r="B11" s="18" t="s">
        <v>109</v>
      </c>
      <c r="C11" s="18">
        <v>559</v>
      </c>
      <c r="D11" s="32" t="s">
        <v>113</v>
      </c>
      <c r="E11" s="17" t="s">
        <v>13</v>
      </c>
      <c r="F11" s="17" t="s">
        <v>4</v>
      </c>
      <c r="G11" s="25" t="s">
        <v>112</v>
      </c>
      <c r="H11" s="9" t="s">
        <v>84</v>
      </c>
      <c r="I11" s="36">
        <v>1</v>
      </c>
      <c r="J11" s="36">
        <v>0.95409999999999995</v>
      </c>
      <c r="K11" s="21">
        <v>1205</v>
      </c>
      <c r="L11" s="21">
        <v>204.14444666</v>
      </c>
      <c r="M11" s="10">
        <f>+L11/K11</f>
        <v>0.1694144785560166</v>
      </c>
      <c r="N11" s="9" t="s">
        <v>10</v>
      </c>
      <c r="O11" s="1"/>
    </row>
    <row r="12" spans="1:15" ht="99.75" x14ac:dyDescent="0.25">
      <c r="A12" s="18" t="s">
        <v>26</v>
      </c>
      <c r="B12" s="18" t="s">
        <v>109</v>
      </c>
      <c r="C12" s="18">
        <v>561</v>
      </c>
      <c r="D12" s="32" t="s">
        <v>111</v>
      </c>
      <c r="E12" s="17" t="s">
        <v>13</v>
      </c>
      <c r="F12" s="17" t="s">
        <v>4</v>
      </c>
      <c r="G12" s="25" t="s">
        <v>110</v>
      </c>
      <c r="H12" s="9" t="s">
        <v>84</v>
      </c>
      <c r="I12" s="36">
        <v>0.89139999999999997</v>
      </c>
      <c r="J12" s="36">
        <v>0.85489999999999999</v>
      </c>
      <c r="K12" s="21">
        <v>28527</v>
      </c>
      <c r="L12" s="21">
        <v>24432.033562240002</v>
      </c>
      <c r="M12" s="10">
        <f>+L12/K12</f>
        <v>0.85645295902969121</v>
      </c>
      <c r="N12" s="9" t="s">
        <v>10</v>
      </c>
      <c r="O12" s="1"/>
    </row>
    <row r="13" spans="1:15" ht="99.75" x14ac:dyDescent="0.25">
      <c r="A13" s="18" t="s">
        <v>26</v>
      </c>
      <c r="B13" s="18" t="s">
        <v>109</v>
      </c>
      <c r="C13" s="18">
        <v>562</v>
      </c>
      <c r="D13" s="32" t="s">
        <v>108</v>
      </c>
      <c r="E13" s="17" t="s">
        <v>13</v>
      </c>
      <c r="F13" s="17" t="s">
        <v>4</v>
      </c>
      <c r="G13" s="25" t="s">
        <v>107</v>
      </c>
      <c r="H13" s="9" t="s">
        <v>84</v>
      </c>
      <c r="I13" s="36">
        <v>1</v>
      </c>
      <c r="J13" s="36">
        <v>1</v>
      </c>
      <c r="K13" s="21">
        <v>2747</v>
      </c>
      <c r="L13" s="21">
        <v>1781.0659020000001</v>
      </c>
      <c r="M13" s="10">
        <f>+L13/K13</f>
        <v>0.64836763815070986</v>
      </c>
      <c r="N13" s="9" t="s">
        <v>10</v>
      </c>
      <c r="O13" s="1"/>
    </row>
    <row r="14" spans="1:15" ht="57" x14ac:dyDescent="0.25">
      <c r="A14" s="18" t="s">
        <v>26</v>
      </c>
      <c r="B14" s="18" t="s">
        <v>90</v>
      </c>
      <c r="C14" s="18">
        <v>585</v>
      </c>
      <c r="D14" s="32" t="s">
        <v>106</v>
      </c>
      <c r="E14" s="17" t="s">
        <v>13</v>
      </c>
      <c r="F14" s="17" t="s">
        <v>4</v>
      </c>
      <c r="G14" s="29" t="s">
        <v>105</v>
      </c>
      <c r="H14" s="9" t="s">
        <v>84</v>
      </c>
      <c r="I14" s="10">
        <v>0.92030000000000001</v>
      </c>
      <c r="J14" s="10">
        <v>0.94810000000000005</v>
      </c>
      <c r="K14" s="21">
        <v>29941</v>
      </c>
      <c r="L14" s="21">
        <v>24845.71751885</v>
      </c>
      <c r="M14" s="10">
        <f>+L14/K14</f>
        <v>0.82982256834608059</v>
      </c>
      <c r="N14" s="9" t="s">
        <v>10</v>
      </c>
      <c r="O14" s="1"/>
    </row>
    <row r="15" spans="1:15" ht="71.25" x14ac:dyDescent="0.25">
      <c r="A15" s="18" t="s">
        <v>26</v>
      </c>
      <c r="B15" s="18" t="s">
        <v>90</v>
      </c>
      <c r="C15" s="18">
        <v>586</v>
      </c>
      <c r="D15" s="32" t="s">
        <v>104</v>
      </c>
      <c r="E15" s="17" t="s">
        <v>13</v>
      </c>
      <c r="F15" s="17" t="s">
        <v>4</v>
      </c>
      <c r="G15" s="25" t="s">
        <v>103</v>
      </c>
      <c r="H15" s="9" t="s">
        <v>84</v>
      </c>
      <c r="I15" s="10">
        <v>0.7873</v>
      </c>
      <c r="J15" s="10">
        <v>0.63080000000000003</v>
      </c>
      <c r="K15" s="21">
        <v>17238</v>
      </c>
      <c r="L15" s="21">
        <v>11651.01073781</v>
      </c>
      <c r="M15" s="10">
        <f>+L15/K15</f>
        <v>0.67589109744807985</v>
      </c>
      <c r="N15" s="9" t="s">
        <v>10</v>
      </c>
      <c r="O15" s="1"/>
    </row>
    <row r="16" spans="1:15" ht="42.75" x14ac:dyDescent="0.25">
      <c r="A16" s="18" t="s">
        <v>26</v>
      </c>
      <c r="B16" s="18" t="s">
        <v>90</v>
      </c>
      <c r="C16" s="18">
        <v>587</v>
      </c>
      <c r="D16" s="32" t="s">
        <v>102</v>
      </c>
      <c r="E16" s="17" t="s">
        <v>13</v>
      </c>
      <c r="F16" s="17" t="s">
        <v>4</v>
      </c>
      <c r="G16" s="25" t="s">
        <v>101</v>
      </c>
      <c r="H16" s="9" t="s">
        <v>84</v>
      </c>
      <c r="I16" s="10">
        <v>0.74439999999999995</v>
      </c>
      <c r="J16" s="10">
        <v>0.58140000000000003</v>
      </c>
      <c r="K16" s="21">
        <v>9776</v>
      </c>
      <c r="L16" s="21">
        <v>3475.6586536500008</v>
      </c>
      <c r="M16" s="10">
        <f>+L16/K16</f>
        <v>0.35552973134717686</v>
      </c>
      <c r="N16" s="9" t="s">
        <v>10</v>
      </c>
      <c r="O16" s="1"/>
    </row>
    <row r="17" spans="1:15" ht="28.5" x14ac:dyDescent="0.25">
      <c r="A17" s="18" t="s">
        <v>26</v>
      </c>
      <c r="B17" s="18" t="s">
        <v>90</v>
      </c>
      <c r="C17" s="18">
        <v>588</v>
      </c>
      <c r="D17" s="34" t="s">
        <v>100</v>
      </c>
      <c r="E17" s="17" t="s">
        <v>13</v>
      </c>
      <c r="F17" s="17" t="s">
        <v>4</v>
      </c>
      <c r="G17" s="25" t="s">
        <v>99</v>
      </c>
      <c r="H17" s="9" t="s">
        <v>84</v>
      </c>
      <c r="I17" s="10">
        <v>0.56079999999999997</v>
      </c>
      <c r="J17" s="10">
        <v>0.56559999999999999</v>
      </c>
      <c r="K17" s="21">
        <v>3707</v>
      </c>
      <c r="L17" s="21">
        <v>3460.7719326000001</v>
      </c>
      <c r="M17" s="10">
        <f>+L17/K17</f>
        <v>0.93357753779336394</v>
      </c>
      <c r="N17" s="9" t="s">
        <v>10</v>
      </c>
      <c r="O17" s="1"/>
    </row>
    <row r="18" spans="1:15" ht="28.5" x14ac:dyDescent="0.25">
      <c r="A18" s="18" t="s">
        <v>26</v>
      </c>
      <c r="B18" s="18" t="s">
        <v>90</v>
      </c>
      <c r="C18" s="18">
        <v>589</v>
      </c>
      <c r="D18" s="34" t="s">
        <v>98</v>
      </c>
      <c r="E18" s="35" t="s">
        <v>13</v>
      </c>
      <c r="F18" s="17" t="s">
        <v>4</v>
      </c>
      <c r="G18" s="34" t="s">
        <v>97</v>
      </c>
      <c r="H18" s="9" t="s">
        <v>84</v>
      </c>
      <c r="I18" s="10">
        <v>0.53900000000000003</v>
      </c>
      <c r="J18" s="10">
        <v>0.55110000000000003</v>
      </c>
      <c r="K18" s="21">
        <v>4607</v>
      </c>
      <c r="L18" s="21">
        <v>4799.8911587100001</v>
      </c>
      <c r="M18" s="10">
        <f>+L18/K18</f>
        <v>1.0418691466702843</v>
      </c>
      <c r="N18" s="9" t="s">
        <v>10</v>
      </c>
      <c r="O18" s="1"/>
    </row>
    <row r="19" spans="1:15" ht="42.75" x14ac:dyDescent="0.25">
      <c r="A19" s="18" t="s">
        <v>26</v>
      </c>
      <c r="B19" s="18" t="s">
        <v>90</v>
      </c>
      <c r="C19" s="18">
        <v>590</v>
      </c>
      <c r="D19" s="32" t="s">
        <v>96</v>
      </c>
      <c r="E19" s="17" t="s">
        <v>13</v>
      </c>
      <c r="F19" s="17" t="s">
        <v>4</v>
      </c>
      <c r="G19" s="33" t="s">
        <v>95</v>
      </c>
      <c r="H19" s="9" t="s">
        <v>84</v>
      </c>
      <c r="I19" s="10">
        <v>0.53820000000000001</v>
      </c>
      <c r="J19" s="10">
        <v>0.49630000000000002</v>
      </c>
      <c r="K19" s="21">
        <v>3574</v>
      </c>
      <c r="L19" s="21">
        <v>6728.8398460799999</v>
      </c>
      <c r="M19" s="10">
        <f>+L19/K19</f>
        <v>1.8827195987912702</v>
      </c>
      <c r="N19" s="9" t="s">
        <v>10</v>
      </c>
      <c r="O19" s="1"/>
    </row>
    <row r="20" spans="1:15" ht="57" x14ac:dyDescent="0.25">
      <c r="A20" s="18" t="s">
        <v>26</v>
      </c>
      <c r="B20" s="18" t="s">
        <v>90</v>
      </c>
      <c r="C20" s="18">
        <v>591</v>
      </c>
      <c r="D20" s="32" t="s">
        <v>94</v>
      </c>
      <c r="E20" s="17" t="s">
        <v>13</v>
      </c>
      <c r="F20" s="17" t="s">
        <v>4</v>
      </c>
      <c r="G20" s="25" t="s">
        <v>93</v>
      </c>
      <c r="H20" s="9" t="s">
        <v>84</v>
      </c>
      <c r="I20" s="10">
        <v>0.73729999999999996</v>
      </c>
      <c r="J20" s="10">
        <v>0.71220000000000006</v>
      </c>
      <c r="K20" s="21">
        <v>2690</v>
      </c>
      <c r="L20" s="21">
        <v>9687.1549560700005</v>
      </c>
      <c r="M20" s="10">
        <f>+L20/K20</f>
        <v>3.6011728461226769</v>
      </c>
      <c r="N20" s="9" t="s">
        <v>10</v>
      </c>
      <c r="O20" s="1"/>
    </row>
    <row r="21" spans="1:15" ht="57" x14ac:dyDescent="0.25">
      <c r="A21" s="18" t="s">
        <v>26</v>
      </c>
      <c r="B21" s="18" t="s">
        <v>90</v>
      </c>
      <c r="C21" s="18">
        <v>592</v>
      </c>
      <c r="D21" s="32" t="s">
        <v>92</v>
      </c>
      <c r="E21" s="9" t="s">
        <v>13</v>
      </c>
      <c r="F21" s="9" t="s">
        <v>4</v>
      </c>
      <c r="G21" s="33" t="s">
        <v>91</v>
      </c>
      <c r="H21" s="9" t="s">
        <v>84</v>
      </c>
      <c r="I21" s="10">
        <v>0.50629999999999997</v>
      </c>
      <c r="J21" s="10">
        <v>0.4945</v>
      </c>
      <c r="K21" s="21">
        <v>5984</v>
      </c>
      <c r="L21" s="21">
        <v>5440.6985499299999</v>
      </c>
      <c r="M21" s="10">
        <f>+L21/K21</f>
        <v>0.90920764537600263</v>
      </c>
      <c r="N21" s="9" t="s">
        <v>10</v>
      </c>
      <c r="O21" s="1"/>
    </row>
    <row r="22" spans="1:15" ht="57" x14ac:dyDescent="0.25">
      <c r="A22" s="18" t="s">
        <v>26</v>
      </c>
      <c r="B22" s="18" t="s">
        <v>90</v>
      </c>
      <c r="C22" s="18">
        <v>593</v>
      </c>
      <c r="D22" s="32" t="s">
        <v>89</v>
      </c>
      <c r="E22" s="9" t="s">
        <v>13</v>
      </c>
      <c r="F22" s="9" t="s">
        <v>4</v>
      </c>
      <c r="G22" s="20" t="s">
        <v>88</v>
      </c>
      <c r="H22" s="9" t="s">
        <v>84</v>
      </c>
      <c r="I22" s="10">
        <v>0.51</v>
      </c>
      <c r="J22" s="10">
        <v>0.50960000000000005</v>
      </c>
      <c r="K22" s="21">
        <v>8452</v>
      </c>
      <c r="L22" s="21">
        <v>5134.2462755900006</v>
      </c>
      <c r="M22" s="10">
        <f>+L22/K22</f>
        <v>0.60745933218054904</v>
      </c>
      <c r="N22" s="9" t="s">
        <v>10</v>
      </c>
      <c r="O22" s="1"/>
    </row>
    <row r="23" spans="1:15" ht="114" x14ac:dyDescent="0.25">
      <c r="A23" s="17" t="s">
        <v>9</v>
      </c>
      <c r="B23" s="18" t="s">
        <v>87</v>
      </c>
      <c r="C23" s="18">
        <v>609</v>
      </c>
      <c r="D23" s="32" t="s">
        <v>86</v>
      </c>
      <c r="E23" s="9" t="s">
        <v>13</v>
      </c>
      <c r="F23" s="9" t="s">
        <v>4</v>
      </c>
      <c r="G23" s="20" t="s">
        <v>85</v>
      </c>
      <c r="H23" s="9" t="s">
        <v>84</v>
      </c>
      <c r="I23" s="24">
        <v>0.35</v>
      </c>
      <c r="J23" s="24">
        <v>0</v>
      </c>
      <c r="K23" s="21">
        <v>1596</v>
      </c>
      <c r="L23" s="21">
        <v>777.14749829000004</v>
      </c>
      <c r="M23" s="10">
        <f>+L23/K23</f>
        <v>0.48693452273809529</v>
      </c>
      <c r="N23" s="9" t="s">
        <v>16</v>
      </c>
      <c r="O23" s="1"/>
    </row>
    <row r="24" spans="1:15" ht="57" x14ac:dyDescent="0.25">
      <c r="A24" s="17" t="s">
        <v>9</v>
      </c>
      <c r="B24" s="17" t="s">
        <v>83</v>
      </c>
      <c r="C24" s="18" t="s">
        <v>82</v>
      </c>
      <c r="D24" s="32" t="s">
        <v>81</v>
      </c>
      <c r="E24" s="9" t="s">
        <v>13</v>
      </c>
      <c r="F24" s="9" t="s">
        <v>4</v>
      </c>
      <c r="G24" s="20" t="s">
        <v>80</v>
      </c>
      <c r="H24" s="9" t="s">
        <v>79</v>
      </c>
      <c r="I24" s="31">
        <v>0.1133</v>
      </c>
      <c r="J24" s="31">
        <v>0.1216</v>
      </c>
      <c r="K24" s="26">
        <v>21292</v>
      </c>
      <c r="L24" s="26">
        <v>19883.685880279998</v>
      </c>
      <c r="M24" s="10">
        <f>+L24/K24</f>
        <v>0.93385712381551744</v>
      </c>
      <c r="N24" s="9" t="s">
        <v>29</v>
      </c>
      <c r="O24" s="1"/>
    </row>
    <row r="25" spans="1:15" ht="28.5" x14ac:dyDescent="0.25">
      <c r="A25" s="17" t="s">
        <v>26</v>
      </c>
      <c r="B25" s="18" t="s">
        <v>70</v>
      </c>
      <c r="C25" s="18" t="s">
        <v>78</v>
      </c>
      <c r="D25" s="25" t="s">
        <v>77</v>
      </c>
      <c r="E25" s="17" t="s">
        <v>5</v>
      </c>
      <c r="F25" s="17" t="s">
        <v>4</v>
      </c>
      <c r="G25" s="29" t="s">
        <v>76</v>
      </c>
      <c r="H25" s="17" t="s">
        <v>66</v>
      </c>
      <c r="I25" s="30">
        <v>212</v>
      </c>
      <c r="J25" s="30">
        <v>223</v>
      </c>
      <c r="K25" s="21">
        <v>11988</v>
      </c>
      <c r="L25" s="21">
        <v>12458.50807819</v>
      </c>
      <c r="M25" s="10">
        <f>+L25/K25</f>
        <v>1.0392482547706039</v>
      </c>
      <c r="N25" s="9" t="s">
        <v>21</v>
      </c>
      <c r="O25" s="1"/>
    </row>
    <row r="26" spans="1:15" ht="57" x14ac:dyDescent="0.25">
      <c r="A26" s="18" t="s">
        <v>45</v>
      </c>
      <c r="B26" s="18" t="s">
        <v>75</v>
      </c>
      <c r="C26" s="18" t="s">
        <v>74</v>
      </c>
      <c r="D26" s="25" t="s">
        <v>73</v>
      </c>
      <c r="E26" s="17" t="s">
        <v>5</v>
      </c>
      <c r="F26" s="17" t="s">
        <v>4</v>
      </c>
      <c r="G26" s="29" t="s">
        <v>72</v>
      </c>
      <c r="H26" s="9" t="s">
        <v>71</v>
      </c>
      <c r="I26" s="17">
        <v>5000</v>
      </c>
      <c r="J26" s="17">
        <v>5033</v>
      </c>
      <c r="K26" s="21">
        <v>4980</v>
      </c>
      <c r="L26" s="21">
        <v>6545.2813993499994</v>
      </c>
      <c r="M26" s="10">
        <f>+L26/K26</f>
        <v>1.3143135340060239</v>
      </c>
      <c r="N26" s="9" t="s">
        <v>10</v>
      </c>
      <c r="O26" s="1"/>
    </row>
    <row r="27" spans="1:15" ht="28.5" x14ac:dyDescent="0.25">
      <c r="A27" s="17" t="s">
        <v>26</v>
      </c>
      <c r="B27" s="18" t="s">
        <v>70</v>
      </c>
      <c r="C27" s="18" t="s">
        <v>69</v>
      </c>
      <c r="D27" s="25" t="s">
        <v>68</v>
      </c>
      <c r="E27" s="17" t="s">
        <v>5</v>
      </c>
      <c r="F27" s="17" t="s">
        <v>4</v>
      </c>
      <c r="G27" s="25" t="s">
        <v>67</v>
      </c>
      <c r="H27" s="17" t="s">
        <v>66</v>
      </c>
      <c r="I27" s="17">
        <v>200</v>
      </c>
      <c r="J27" s="17">
        <v>201</v>
      </c>
      <c r="K27" s="26">
        <f>11231+350</f>
        <v>11581</v>
      </c>
      <c r="L27" s="26">
        <f>17409.90626615+0.750303</f>
        <v>17410.65656915</v>
      </c>
      <c r="M27" s="10">
        <f>+L27/K27</f>
        <v>1.5033811043217338</v>
      </c>
      <c r="N27" s="9" t="s">
        <v>65</v>
      </c>
      <c r="O27" s="1"/>
    </row>
    <row r="28" spans="1:15" ht="28.5" x14ac:dyDescent="0.25">
      <c r="A28" s="18" t="s">
        <v>9</v>
      </c>
      <c r="B28" s="18" t="s">
        <v>64</v>
      </c>
      <c r="C28" s="18">
        <v>306</v>
      </c>
      <c r="D28" s="25" t="s">
        <v>63</v>
      </c>
      <c r="E28" s="17" t="s">
        <v>5</v>
      </c>
      <c r="F28" s="17" t="s">
        <v>4</v>
      </c>
      <c r="G28" s="25" t="s">
        <v>62</v>
      </c>
      <c r="H28" s="9" t="s">
        <v>2</v>
      </c>
      <c r="I28" s="28">
        <v>1</v>
      </c>
      <c r="J28" s="28">
        <v>0</v>
      </c>
      <c r="K28" s="21">
        <v>2460</v>
      </c>
      <c r="L28" s="21">
        <v>49.956200000000003</v>
      </c>
      <c r="M28" s="10">
        <f>+L28/K28</f>
        <v>2.0307398373983741E-2</v>
      </c>
      <c r="N28" s="9" t="s">
        <v>61</v>
      </c>
      <c r="O28" s="1"/>
    </row>
    <row r="29" spans="1:15" ht="57" x14ac:dyDescent="0.25">
      <c r="A29" s="18" t="s">
        <v>26</v>
      </c>
      <c r="B29" s="17" t="s">
        <v>60</v>
      </c>
      <c r="C29" s="18" t="s">
        <v>59</v>
      </c>
      <c r="D29" s="25" t="s">
        <v>58</v>
      </c>
      <c r="E29" s="17" t="s">
        <v>5</v>
      </c>
      <c r="F29" s="17" t="s">
        <v>4</v>
      </c>
      <c r="G29" s="25" t="s">
        <v>57</v>
      </c>
      <c r="H29" s="17" t="s">
        <v>56</v>
      </c>
      <c r="I29" s="17">
        <v>10</v>
      </c>
      <c r="J29" s="17">
        <v>9</v>
      </c>
      <c r="K29" s="26">
        <v>1450</v>
      </c>
      <c r="L29" s="26">
        <f>1296.06075764</f>
        <v>1296.06075764</v>
      </c>
      <c r="M29" s="10">
        <f>+L29/K29</f>
        <v>0.89383500526896553</v>
      </c>
      <c r="N29" s="9" t="s">
        <v>1</v>
      </c>
      <c r="O29" s="1"/>
    </row>
    <row r="30" spans="1:15" ht="28.5" x14ac:dyDescent="0.25">
      <c r="A30" s="18" t="s">
        <v>26</v>
      </c>
      <c r="B30" s="18" t="s">
        <v>49</v>
      </c>
      <c r="C30" s="18">
        <v>495</v>
      </c>
      <c r="D30" s="20" t="s">
        <v>55</v>
      </c>
      <c r="E30" s="17" t="s">
        <v>5</v>
      </c>
      <c r="F30" s="9" t="s">
        <v>4</v>
      </c>
      <c r="G30" s="20" t="s">
        <v>54</v>
      </c>
      <c r="H30" s="17" t="s">
        <v>53</v>
      </c>
      <c r="I30" s="17">
        <v>50</v>
      </c>
      <c r="J30" s="17">
        <v>49</v>
      </c>
      <c r="K30" s="26">
        <v>2594</v>
      </c>
      <c r="L30" s="26">
        <v>2592.6915788800002</v>
      </c>
      <c r="M30" s="10">
        <f>+L30/K30</f>
        <v>0.99949559710100233</v>
      </c>
      <c r="N30" s="9" t="s">
        <v>1</v>
      </c>
      <c r="O30" s="1"/>
    </row>
    <row r="31" spans="1:15" ht="71.25" x14ac:dyDescent="0.25">
      <c r="A31" s="18" t="s">
        <v>9</v>
      </c>
      <c r="B31" s="18" t="s">
        <v>40</v>
      </c>
      <c r="C31" s="18">
        <v>507</v>
      </c>
      <c r="D31" s="20" t="s">
        <v>52</v>
      </c>
      <c r="E31" s="17" t="s">
        <v>5</v>
      </c>
      <c r="F31" s="9" t="s">
        <v>4</v>
      </c>
      <c r="G31" s="27" t="s">
        <v>51</v>
      </c>
      <c r="H31" s="24" t="s">
        <v>50</v>
      </c>
      <c r="I31" s="17">
        <v>38</v>
      </c>
      <c r="J31" s="17">
        <v>38</v>
      </c>
      <c r="K31" s="21">
        <v>75</v>
      </c>
      <c r="L31" s="21">
        <v>0</v>
      </c>
      <c r="M31" s="10">
        <f>+L31/K31</f>
        <v>0</v>
      </c>
      <c r="N31" s="9" t="s">
        <v>16</v>
      </c>
      <c r="O31" s="1"/>
    </row>
    <row r="32" spans="1:15" ht="42.75" x14ac:dyDescent="0.25">
      <c r="A32" s="18" t="s">
        <v>26</v>
      </c>
      <c r="B32" s="18" t="s">
        <v>49</v>
      </c>
      <c r="C32" s="18">
        <v>597</v>
      </c>
      <c r="D32" s="20" t="s">
        <v>48</v>
      </c>
      <c r="E32" s="17" t="s">
        <v>5</v>
      </c>
      <c r="F32" s="9" t="s">
        <v>4</v>
      </c>
      <c r="G32" s="20" t="s">
        <v>47</v>
      </c>
      <c r="H32" s="24" t="s">
        <v>46</v>
      </c>
      <c r="I32" s="17">
        <v>2</v>
      </c>
      <c r="J32" s="17">
        <v>0</v>
      </c>
      <c r="K32" s="26">
        <v>2405</v>
      </c>
      <c r="L32" s="26">
        <v>503.40496394000002</v>
      </c>
      <c r="M32" s="10">
        <f>+L32/K32</f>
        <v>0.20931599332224532</v>
      </c>
      <c r="N32" s="9" t="s">
        <v>1</v>
      </c>
      <c r="O32" s="1"/>
    </row>
    <row r="33" spans="1:15" ht="42.75" x14ac:dyDescent="0.25">
      <c r="A33" s="18" t="s">
        <v>45</v>
      </c>
      <c r="B33" s="17" t="s">
        <v>40</v>
      </c>
      <c r="C33" s="18" t="s">
        <v>44</v>
      </c>
      <c r="D33" s="20" t="s">
        <v>43</v>
      </c>
      <c r="E33" s="17" t="s">
        <v>13</v>
      </c>
      <c r="F33" s="9" t="s">
        <v>4</v>
      </c>
      <c r="G33" s="20" t="s">
        <v>42</v>
      </c>
      <c r="H33" s="24" t="s">
        <v>41</v>
      </c>
      <c r="I33" s="17">
        <v>38</v>
      </c>
      <c r="J33" s="17">
        <v>52</v>
      </c>
      <c r="K33" s="26">
        <v>11831</v>
      </c>
      <c r="L33" s="26">
        <v>13456.781143030001</v>
      </c>
      <c r="M33" s="10">
        <f>+L33/K33</f>
        <v>1.1374170520691405</v>
      </c>
      <c r="N33" s="9" t="s">
        <v>29</v>
      </c>
      <c r="O33" s="1"/>
    </row>
    <row r="34" spans="1:15" ht="85.5" x14ac:dyDescent="0.25">
      <c r="A34" s="18" t="s">
        <v>9</v>
      </c>
      <c r="B34" s="17" t="s">
        <v>40</v>
      </c>
      <c r="C34" s="18" t="s">
        <v>39</v>
      </c>
      <c r="D34" s="25" t="s">
        <v>38</v>
      </c>
      <c r="E34" s="17" t="s">
        <v>5</v>
      </c>
      <c r="F34" s="17" t="s">
        <v>4</v>
      </c>
      <c r="G34" s="20" t="s">
        <v>37</v>
      </c>
      <c r="H34" s="24" t="s">
        <v>36</v>
      </c>
      <c r="I34" s="17">
        <v>63</v>
      </c>
      <c r="J34" s="17">
        <v>73</v>
      </c>
      <c r="K34" s="21">
        <f>2139+1150</f>
        <v>3289</v>
      </c>
      <c r="L34" s="21">
        <v>2428.2800901699998</v>
      </c>
      <c r="M34" s="10">
        <f>+L34/K34</f>
        <v>0.73830346311036787</v>
      </c>
      <c r="N34" s="9" t="s">
        <v>16</v>
      </c>
      <c r="O34" s="1"/>
    </row>
    <row r="35" spans="1:15" ht="28.5" x14ac:dyDescent="0.25">
      <c r="A35" s="17" t="s">
        <v>26</v>
      </c>
      <c r="B35" s="18" t="s">
        <v>35</v>
      </c>
      <c r="C35" s="15">
        <v>280</v>
      </c>
      <c r="D35" s="23" t="s">
        <v>34</v>
      </c>
      <c r="E35" s="9" t="s">
        <v>5</v>
      </c>
      <c r="F35" s="9" t="s">
        <v>4</v>
      </c>
      <c r="G35" s="20" t="s">
        <v>33</v>
      </c>
      <c r="H35" s="9" t="s">
        <v>32</v>
      </c>
      <c r="I35" s="22">
        <v>1</v>
      </c>
      <c r="J35" s="22" t="s">
        <v>31</v>
      </c>
      <c r="K35" s="21">
        <v>2190</v>
      </c>
      <c r="L35" s="21" t="s">
        <v>30</v>
      </c>
      <c r="M35" s="10"/>
      <c r="N35" s="9" t="s">
        <v>29</v>
      </c>
    </row>
    <row r="36" spans="1:15" ht="28.5" x14ac:dyDescent="0.25">
      <c r="A36" s="18" t="s">
        <v>26</v>
      </c>
      <c r="B36" s="17" t="s">
        <v>8</v>
      </c>
      <c r="C36" s="15" t="s">
        <v>28</v>
      </c>
      <c r="D36" s="16" t="s">
        <v>6</v>
      </c>
      <c r="E36" s="15" t="s">
        <v>5</v>
      </c>
      <c r="F36" s="15" t="s">
        <v>4</v>
      </c>
      <c r="G36" s="16" t="s">
        <v>27</v>
      </c>
      <c r="H36" s="15" t="s">
        <v>2</v>
      </c>
      <c r="I36" s="14">
        <v>1</v>
      </c>
      <c r="J36" s="13"/>
      <c r="K36" s="12">
        <v>50</v>
      </c>
      <c r="L36" s="11">
        <v>7.8434100000000004</v>
      </c>
      <c r="M36" s="10">
        <f>+L36/K36</f>
        <v>0.15686820000000001</v>
      </c>
      <c r="N36" s="15" t="s">
        <v>1</v>
      </c>
    </row>
    <row r="37" spans="1:15" ht="29.25" customHeight="1" x14ac:dyDescent="0.25">
      <c r="A37" s="18" t="s">
        <v>26</v>
      </c>
      <c r="B37" s="18" t="s">
        <v>25</v>
      </c>
      <c r="C37" s="15">
        <v>578</v>
      </c>
      <c r="D37" s="20" t="s">
        <v>24</v>
      </c>
      <c r="E37" s="9" t="s">
        <v>5</v>
      </c>
      <c r="F37" s="9" t="s">
        <v>4</v>
      </c>
      <c r="G37" s="20" t="s">
        <v>23</v>
      </c>
      <c r="H37" s="9" t="s">
        <v>22</v>
      </c>
      <c r="I37" s="19">
        <v>800</v>
      </c>
      <c r="J37" s="19">
        <v>386</v>
      </c>
      <c r="K37" s="11">
        <f>1150+6</f>
        <v>1156</v>
      </c>
      <c r="L37" s="11">
        <v>1469.98840909</v>
      </c>
      <c r="M37" s="10">
        <f>+L37/K37</f>
        <v>1.2716162708391003</v>
      </c>
      <c r="N37" s="9" t="s">
        <v>21</v>
      </c>
    </row>
    <row r="38" spans="1:15" ht="42.75" x14ac:dyDescent="0.25">
      <c r="A38" s="18" t="s">
        <v>9</v>
      </c>
      <c r="B38" s="18" t="s">
        <v>20</v>
      </c>
      <c r="C38" s="15">
        <v>608</v>
      </c>
      <c r="D38" s="20" t="s">
        <v>19</v>
      </c>
      <c r="E38" s="17" t="s">
        <v>13</v>
      </c>
      <c r="F38" s="9" t="s">
        <v>4</v>
      </c>
      <c r="G38" s="20" t="s">
        <v>18</v>
      </c>
      <c r="H38" s="9" t="s">
        <v>17</v>
      </c>
      <c r="I38" s="19"/>
      <c r="J38" s="19"/>
      <c r="K38" s="11">
        <v>0</v>
      </c>
      <c r="L38" s="11">
        <v>227.19562870000001</v>
      </c>
      <c r="M38" s="10"/>
      <c r="N38" s="9" t="s">
        <v>16</v>
      </c>
    </row>
    <row r="39" spans="1:15" ht="28.5" x14ac:dyDescent="0.25">
      <c r="A39" s="18" t="s">
        <v>9</v>
      </c>
      <c r="B39" s="17" t="s">
        <v>8</v>
      </c>
      <c r="C39" s="15" t="s">
        <v>15</v>
      </c>
      <c r="D39" s="20" t="s">
        <v>14</v>
      </c>
      <c r="E39" s="17" t="s">
        <v>13</v>
      </c>
      <c r="F39" s="9"/>
      <c r="G39" s="20" t="s">
        <v>12</v>
      </c>
      <c r="H39" s="9" t="s">
        <v>11</v>
      </c>
      <c r="I39" s="19"/>
      <c r="J39" s="19"/>
      <c r="K39" s="11">
        <v>0</v>
      </c>
      <c r="L39" s="11">
        <f>(302607811.89+3077539.78)/1000000</f>
        <v>305.68535166999993</v>
      </c>
      <c r="M39" s="10"/>
      <c r="N39" s="9" t="s">
        <v>10</v>
      </c>
    </row>
    <row r="40" spans="1:15" ht="28.5" x14ac:dyDescent="0.25">
      <c r="A40" s="18" t="s">
        <v>9</v>
      </c>
      <c r="B40" s="17" t="s">
        <v>8</v>
      </c>
      <c r="C40" s="15" t="s">
        <v>7</v>
      </c>
      <c r="D40" s="16" t="s">
        <v>6</v>
      </c>
      <c r="E40" s="15" t="s">
        <v>5</v>
      </c>
      <c r="F40" s="15" t="s">
        <v>4</v>
      </c>
      <c r="G40" s="16" t="s">
        <v>3</v>
      </c>
      <c r="H40" s="15" t="s">
        <v>2</v>
      </c>
      <c r="I40" s="14"/>
      <c r="J40" s="13"/>
      <c r="K40" s="12">
        <v>0</v>
      </c>
      <c r="L40" s="11">
        <f>692.29272924+936.10578041</f>
        <v>1628.3985096500001</v>
      </c>
      <c r="M40" s="10"/>
      <c r="N40" s="9" t="s">
        <v>1</v>
      </c>
    </row>
    <row r="41" spans="1:15" ht="15" customHeight="1" x14ac:dyDescent="0.25">
      <c r="A41" s="8"/>
      <c r="B41" s="8"/>
      <c r="C41" s="8"/>
      <c r="D41" s="7" t="s">
        <v>0</v>
      </c>
      <c r="E41" s="7"/>
      <c r="F41" s="7"/>
      <c r="G41" s="7"/>
      <c r="H41" s="4"/>
      <c r="I41" s="6"/>
      <c r="J41" s="6"/>
      <c r="K41" s="5"/>
      <c r="L41" s="5"/>
      <c r="M41" s="5"/>
      <c r="N41" s="4"/>
    </row>
    <row r="42" spans="1:15" x14ac:dyDescent="0.25">
      <c r="D42" s="4"/>
      <c r="E42" s="4"/>
      <c r="F42" s="4"/>
      <c r="G42" s="4"/>
      <c r="H42" s="4"/>
      <c r="I42" s="6"/>
      <c r="J42" s="6"/>
      <c r="K42" s="5"/>
      <c r="L42" s="5"/>
      <c r="M42" s="5"/>
      <c r="N42" s="4"/>
    </row>
    <row r="43" spans="1:15" x14ac:dyDescent="0.25">
      <c r="D43" s="4"/>
      <c r="E43" s="4"/>
      <c r="F43" s="4"/>
      <c r="G43" s="4"/>
      <c r="H43" s="4"/>
      <c r="I43" s="6"/>
      <c r="J43" s="6"/>
      <c r="K43" s="5"/>
      <c r="L43" s="5"/>
      <c r="M43" s="5"/>
      <c r="N43" s="4"/>
    </row>
    <row r="44" spans="1:15" x14ac:dyDescent="0.25">
      <c r="D44" s="4"/>
      <c r="E44" s="4"/>
      <c r="F44" s="4"/>
      <c r="G44" s="4"/>
      <c r="H44" s="4"/>
      <c r="I44" s="6"/>
      <c r="J44" s="6"/>
      <c r="K44" s="5"/>
      <c r="L44" s="5"/>
      <c r="M44" s="5"/>
      <c r="N44" s="4"/>
    </row>
    <row r="45" spans="1:15" x14ac:dyDescent="0.25">
      <c r="D45" s="4"/>
      <c r="E45" s="4"/>
      <c r="F45" s="4"/>
      <c r="G45" s="4"/>
      <c r="H45" s="4"/>
      <c r="I45" s="6"/>
      <c r="J45" s="6"/>
      <c r="K45" s="5"/>
      <c r="L45" s="5"/>
      <c r="M45" s="5"/>
      <c r="N45" s="4"/>
    </row>
    <row r="46" spans="1:15" x14ac:dyDescent="0.25">
      <c r="D46" s="4"/>
      <c r="E46" s="4"/>
      <c r="F46" s="4"/>
      <c r="G46" s="4"/>
      <c r="H46" s="4"/>
      <c r="I46" s="6"/>
      <c r="J46" s="6"/>
      <c r="K46" s="5"/>
      <c r="L46" s="5"/>
      <c r="M46" s="5"/>
      <c r="N46" s="4"/>
    </row>
    <row r="47" spans="1:15" x14ac:dyDescent="0.25">
      <c r="D47" s="4"/>
      <c r="E47" s="4"/>
      <c r="F47" s="4"/>
      <c r="G47" s="4"/>
      <c r="H47" s="4"/>
      <c r="I47" s="6"/>
      <c r="J47" s="6"/>
      <c r="K47" s="5"/>
      <c r="L47" s="5"/>
      <c r="M47" s="5"/>
      <c r="N47" s="4"/>
    </row>
    <row r="48" spans="1:15" x14ac:dyDescent="0.25">
      <c r="D48" s="4"/>
      <c r="E48" s="4"/>
      <c r="F48" s="4"/>
      <c r="G48" s="4"/>
      <c r="H48" s="4"/>
      <c r="I48" s="6"/>
      <c r="J48" s="6"/>
      <c r="K48" s="5"/>
      <c r="L48" s="5"/>
      <c r="M48" s="5"/>
      <c r="N48" s="4"/>
    </row>
    <row r="49" spans="1:14" x14ac:dyDescent="0.25">
      <c r="D49" s="4"/>
      <c r="E49" s="4"/>
      <c r="F49" s="4"/>
      <c r="G49" s="4"/>
      <c r="H49" s="4"/>
      <c r="I49" s="6"/>
      <c r="J49" s="6"/>
      <c r="K49" s="5"/>
      <c r="L49" s="5"/>
      <c r="M49" s="5"/>
      <c r="N49" s="4"/>
    </row>
    <row r="50" spans="1:14" s="2" customFormat="1" x14ac:dyDescent="0.25">
      <c r="A50" s="1"/>
      <c r="B50" s="1"/>
      <c r="C50" s="1"/>
      <c r="D50" s="4"/>
      <c r="E50" s="4"/>
      <c r="F50" s="4"/>
      <c r="G50" s="4"/>
      <c r="H50" s="4"/>
      <c r="I50" s="6"/>
      <c r="J50" s="6"/>
      <c r="K50" s="5"/>
      <c r="L50" s="5"/>
      <c r="M50" s="5"/>
      <c r="N50" s="4"/>
    </row>
    <row r="51" spans="1:14" s="2" customFormat="1" x14ac:dyDescent="0.25">
      <c r="A51" s="1"/>
      <c r="B51" s="1"/>
      <c r="C51" s="1"/>
      <c r="D51" s="4"/>
      <c r="E51" s="4"/>
      <c r="F51" s="4"/>
      <c r="G51" s="4"/>
      <c r="H51" s="4"/>
      <c r="I51" s="6"/>
      <c r="J51" s="6"/>
      <c r="K51" s="5"/>
      <c r="L51" s="5"/>
      <c r="M51" s="5"/>
      <c r="N51" s="4"/>
    </row>
    <row r="52" spans="1:14" s="2" customFormat="1" x14ac:dyDescent="0.25">
      <c r="A52" s="1"/>
      <c r="B52" s="1"/>
      <c r="C52" s="1"/>
      <c r="D52" s="4"/>
      <c r="E52" s="4"/>
      <c r="F52" s="4"/>
      <c r="G52" s="4"/>
      <c r="H52" s="4"/>
      <c r="I52" s="6"/>
      <c r="J52" s="6"/>
      <c r="K52" s="5"/>
      <c r="L52" s="5"/>
      <c r="M52" s="5"/>
      <c r="N52" s="4"/>
    </row>
    <row r="53" spans="1:14" s="2" customFormat="1" x14ac:dyDescent="0.25">
      <c r="A53" s="1"/>
      <c r="B53" s="1"/>
      <c r="C53" s="1"/>
      <c r="D53" s="4"/>
      <c r="E53" s="4"/>
      <c r="F53" s="4"/>
      <c r="G53" s="4"/>
      <c r="H53" s="4"/>
      <c r="I53" s="6"/>
      <c r="J53" s="6"/>
      <c r="K53" s="5"/>
      <c r="L53" s="5"/>
      <c r="M53" s="5"/>
      <c r="N53" s="4"/>
    </row>
    <row r="54" spans="1:14" s="2" customFormat="1" x14ac:dyDescent="0.25">
      <c r="A54" s="1"/>
      <c r="B54" s="1"/>
      <c r="C54" s="1"/>
      <c r="D54" s="4"/>
      <c r="E54" s="4"/>
      <c r="F54" s="4"/>
      <c r="G54" s="4"/>
      <c r="H54" s="4"/>
      <c r="I54" s="6"/>
      <c r="J54" s="6"/>
      <c r="K54" s="5"/>
      <c r="L54" s="5"/>
      <c r="M54" s="5"/>
      <c r="N54" s="4"/>
    </row>
    <row r="55" spans="1:14" s="2" customFormat="1" x14ac:dyDescent="0.25">
      <c r="A55" s="1"/>
      <c r="B55" s="1"/>
      <c r="C55" s="1"/>
      <c r="D55" s="4"/>
      <c r="E55" s="4"/>
      <c r="F55" s="4"/>
      <c r="G55" s="4"/>
      <c r="H55" s="4"/>
      <c r="I55" s="6"/>
      <c r="J55" s="6"/>
      <c r="K55" s="5"/>
      <c r="L55" s="5"/>
      <c r="M55" s="5"/>
      <c r="N55" s="4"/>
    </row>
    <row r="56" spans="1:14" s="2" customFormat="1" x14ac:dyDescent="0.25">
      <c r="A56" s="1"/>
      <c r="B56" s="1"/>
      <c r="C56" s="1"/>
      <c r="D56" s="4"/>
      <c r="E56" s="4"/>
      <c r="F56" s="4"/>
      <c r="G56" s="4"/>
      <c r="H56" s="4"/>
      <c r="I56" s="6"/>
      <c r="J56" s="6"/>
      <c r="K56" s="5"/>
      <c r="L56" s="5"/>
      <c r="M56" s="5"/>
      <c r="N56" s="4"/>
    </row>
    <row r="57" spans="1:14" s="2" customFormat="1" x14ac:dyDescent="0.25">
      <c r="A57" s="1"/>
      <c r="B57" s="1"/>
      <c r="C57" s="1"/>
      <c r="D57" s="4"/>
      <c r="E57" s="4"/>
      <c r="F57" s="4"/>
      <c r="G57" s="4"/>
      <c r="H57" s="4"/>
      <c r="I57" s="6"/>
      <c r="J57" s="6"/>
      <c r="K57" s="5"/>
      <c r="L57" s="5"/>
      <c r="M57" s="5"/>
      <c r="N57" s="4"/>
    </row>
    <row r="58" spans="1:14" s="2" customFormat="1" x14ac:dyDescent="0.25">
      <c r="A58" s="1"/>
      <c r="B58" s="1"/>
      <c r="C58" s="1"/>
      <c r="D58" s="4"/>
      <c r="E58" s="4"/>
      <c r="F58" s="4"/>
      <c r="G58" s="4"/>
      <c r="H58" s="4"/>
      <c r="I58" s="6"/>
      <c r="J58" s="6"/>
      <c r="K58" s="5"/>
      <c r="L58" s="5"/>
      <c r="M58" s="5"/>
      <c r="N58" s="4"/>
    </row>
    <row r="59" spans="1:14" s="2" customFormat="1" x14ac:dyDescent="0.25">
      <c r="A59" s="1"/>
      <c r="B59" s="1"/>
      <c r="C59" s="1"/>
      <c r="D59" s="4"/>
      <c r="E59" s="4"/>
      <c r="F59" s="4"/>
      <c r="G59" s="4"/>
      <c r="H59" s="4"/>
      <c r="I59" s="6"/>
      <c r="J59" s="6"/>
      <c r="K59" s="5"/>
      <c r="L59" s="5"/>
      <c r="M59" s="5"/>
      <c r="N59" s="4"/>
    </row>
    <row r="60" spans="1:14" s="2" customFormat="1" x14ac:dyDescent="0.25">
      <c r="A60" s="1"/>
      <c r="B60" s="1"/>
      <c r="C60" s="1"/>
      <c r="D60" s="4"/>
      <c r="E60" s="4"/>
      <c r="F60" s="4"/>
      <c r="G60" s="4"/>
      <c r="H60" s="4"/>
      <c r="I60" s="6"/>
      <c r="J60" s="6"/>
      <c r="K60" s="5"/>
      <c r="L60" s="5"/>
      <c r="M60" s="5"/>
      <c r="N60" s="4"/>
    </row>
    <row r="61" spans="1:14" s="2" customFormat="1" x14ac:dyDescent="0.25">
      <c r="A61" s="1"/>
      <c r="B61" s="1"/>
      <c r="C61" s="1"/>
      <c r="D61" s="4"/>
      <c r="E61" s="4"/>
      <c r="F61" s="4"/>
      <c r="G61" s="4"/>
      <c r="H61" s="4"/>
      <c r="I61" s="6"/>
      <c r="J61" s="6"/>
      <c r="K61" s="5"/>
      <c r="L61" s="5"/>
      <c r="M61" s="5"/>
      <c r="N61" s="4"/>
    </row>
    <row r="62" spans="1:14" s="2" customFormat="1" x14ac:dyDescent="0.25">
      <c r="A62" s="1"/>
      <c r="B62" s="1"/>
      <c r="C62" s="1"/>
      <c r="D62" s="4"/>
      <c r="E62" s="4"/>
      <c r="F62" s="4"/>
      <c r="G62" s="4"/>
      <c r="H62" s="4"/>
      <c r="I62" s="6"/>
      <c r="J62" s="6"/>
      <c r="K62" s="5"/>
      <c r="L62" s="5"/>
      <c r="M62" s="5"/>
      <c r="N62" s="4"/>
    </row>
    <row r="63" spans="1:14" s="2" customFormat="1" x14ac:dyDescent="0.25">
      <c r="A63" s="1"/>
      <c r="B63" s="1"/>
      <c r="C63" s="1"/>
      <c r="D63" s="4"/>
      <c r="E63" s="4"/>
      <c r="F63" s="4"/>
      <c r="G63" s="4"/>
      <c r="H63" s="4"/>
      <c r="I63" s="6"/>
      <c r="J63" s="6"/>
      <c r="K63" s="5"/>
      <c r="L63" s="5"/>
      <c r="M63" s="5"/>
      <c r="N63" s="4"/>
    </row>
    <row r="64" spans="1:14" s="2" customFormat="1" x14ac:dyDescent="0.25">
      <c r="A64" s="1"/>
      <c r="B64" s="1"/>
      <c r="C64" s="1"/>
      <c r="D64" s="4"/>
      <c r="E64" s="4"/>
      <c r="F64" s="4"/>
      <c r="G64" s="4"/>
      <c r="H64" s="4"/>
      <c r="I64" s="6"/>
      <c r="J64" s="6"/>
      <c r="K64" s="5"/>
      <c r="L64" s="5"/>
      <c r="M64" s="5"/>
      <c r="N64" s="4"/>
    </row>
    <row r="65" spans="1:14" s="2" customFormat="1" x14ac:dyDescent="0.25">
      <c r="A65" s="1"/>
      <c r="B65" s="1"/>
      <c r="C65" s="1"/>
      <c r="D65" s="4"/>
      <c r="E65" s="4"/>
      <c r="F65" s="4"/>
      <c r="G65" s="4"/>
      <c r="H65" s="4"/>
      <c r="I65" s="6"/>
      <c r="J65" s="6"/>
      <c r="K65" s="5"/>
      <c r="L65" s="5"/>
      <c r="M65" s="5"/>
      <c r="N65" s="4"/>
    </row>
    <row r="66" spans="1:14" s="2" customFormat="1" x14ac:dyDescent="0.25">
      <c r="A66" s="1"/>
      <c r="B66" s="1"/>
      <c r="C66" s="1"/>
      <c r="D66" s="4"/>
      <c r="E66" s="4"/>
      <c r="F66" s="4"/>
      <c r="G66" s="4"/>
      <c r="H66" s="4"/>
      <c r="I66" s="6"/>
      <c r="J66" s="6"/>
      <c r="K66" s="5"/>
      <c r="L66" s="5"/>
      <c r="M66" s="5"/>
      <c r="N66" s="4"/>
    </row>
    <row r="67" spans="1:14" s="2" customFormat="1" x14ac:dyDescent="0.25">
      <c r="A67" s="1"/>
      <c r="B67" s="1"/>
      <c r="C67" s="1"/>
      <c r="D67" s="4"/>
      <c r="E67" s="4"/>
      <c r="F67" s="4"/>
      <c r="G67" s="4"/>
      <c r="H67" s="4"/>
      <c r="I67" s="6"/>
      <c r="J67" s="6"/>
      <c r="K67" s="5"/>
      <c r="L67" s="5"/>
      <c r="M67" s="5"/>
      <c r="N67" s="4"/>
    </row>
    <row r="68" spans="1:14" s="2" customFormat="1" x14ac:dyDescent="0.25">
      <c r="A68" s="1"/>
      <c r="B68" s="1"/>
      <c r="C68" s="1"/>
      <c r="D68" s="4"/>
      <c r="E68" s="4"/>
      <c r="F68" s="4"/>
      <c r="G68" s="4"/>
      <c r="H68" s="4"/>
      <c r="I68" s="6"/>
      <c r="J68" s="6"/>
      <c r="K68" s="5"/>
      <c r="L68" s="5"/>
      <c r="M68" s="5"/>
      <c r="N68" s="4"/>
    </row>
    <row r="69" spans="1:14" s="2" customFormat="1" x14ac:dyDescent="0.25">
      <c r="A69" s="1"/>
      <c r="B69" s="1"/>
      <c r="C69" s="1"/>
      <c r="D69" s="4"/>
      <c r="E69" s="4"/>
      <c r="F69" s="4"/>
      <c r="G69" s="4"/>
      <c r="H69" s="4"/>
      <c r="I69" s="6"/>
      <c r="J69" s="6"/>
      <c r="K69" s="5"/>
      <c r="L69" s="5"/>
      <c r="M69" s="5"/>
      <c r="N69" s="4"/>
    </row>
    <row r="70" spans="1:14" s="2" customFormat="1" x14ac:dyDescent="0.25">
      <c r="A70" s="1"/>
      <c r="B70" s="1"/>
      <c r="C70" s="1"/>
      <c r="D70" s="4"/>
      <c r="E70" s="4"/>
      <c r="F70" s="4"/>
      <c r="G70" s="4"/>
      <c r="H70" s="4"/>
      <c r="I70" s="6"/>
      <c r="J70" s="6"/>
      <c r="K70" s="5"/>
      <c r="L70" s="5"/>
      <c r="M70" s="5"/>
      <c r="N70" s="4"/>
    </row>
    <row r="71" spans="1:14" s="2" customFormat="1" x14ac:dyDescent="0.25">
      <c r="A71" s="1"/>
      <c r="B71" s="1"/>
      <c r="C71" s="1"/>
      <c r="D71" s="4"/>
      <c r="E71" s="4"/>
      <c r="F71" s="4"/>
      <c r="G71" s="4"/>
      <c r="H71" s="4"/>
      <c r="I71" s="6"/>
      <c r="J71" s="6"/>
      <c r="K71" s="5"/>
      <c r="L71" s="5"/>
      <c r="M71" s="5"/>
      <c r="N71" s="4"/>
    </row>
    <row r="72" spans="1:14" s="2" customFormat="1" x14ac:dyDescent="0.25">
      <c r="A72" s="1"/>
      <c r="B72" s="1"/>
      <c r="C72" s="1"/>
      <c r="D72" s="4"/>
      <c r="E72" s="4"/>
      <c r="F72" s="4"/>
      <c r="G72" s="4"/>
      <c r="H72" s="4"/>
      <c r="I72" s="6"/>
      <c r="J72" s="6"/>
      <c r="K72" s="5"/>
      <c r="L72" s="5"/>
      <c r="M72" s="5"/>
      <c r="N72" s="4"/>
    </row>
    <row r="73" spans="1:14" s="2" customFormat="1" x14ac:dyDescent="0.25">
      <c r="A73" s="1"/>
      <c r="B73" s="1"/>
      <c r="C73" s="1"/>
      <c r="D73" s="4"/>
      <c r="E73" s="4"/>
      <c r="F73" s="4"/>
      <c r="G73" s="4"/>
      <c r="H73" s="4"/>
      <c r="I73" s="6"/>
      <c r="J73" s="6"/>
      <c r="K73" s="5"/>
      <c r="L73" s="5"/>
      <c r="M73" s="5"/>
      <c r="N73" s="4"/>
    </row>
    <row r="74" spans="1:14" s="2" customFormat="1" x14ac:dyDescent="0.25">
      <c r="A74" s="1"/>
      <c r="B74" s="1"/>
      <c r="C74" s="1"/>
      <c r="D74" s="4"/>
      <c r="E74" s="4"/>
      <c r="F74" s="4"/>
      <c r="G74" s="4"/>
      <c r="H74" s="4"/>
      <c r="I74" s="6"/>
      <c r="J74" s="6"/>
      <c r="K74" s="5"/>
      <c r="L74" s="5"/>
      <c r="M74" s="5"/>
      <c r="N74" s="4"/>
    </row>
    <row r="75" spans="1:14" s="2" customFormat="1" x14ac:dyDescent="0.25">
      <c r="A75" s="1"/>
      <c r="B75" s="1"/>
      <c r="C75" s="1"/>
      <c r="D75" s="4"/>
      <c r="E75" s="4"/>
      <c r="F75" s="4"/>
      <c r="G75" s="4"/>
      <c r="H75" s="4"/>
      <c r="I75" s="6"/>
      <c r="J75" s="6"/>
      <c r="K75" s="5"/>
      <c r="L75" s="5"/>
      <c r="M75" s="5"/>
      <c r="N75" s="4"/>
    </row>
    <row r="76" spans="1:14" s="2" customFormat="1" x14ac:dyDescent="0.25">
      <c r="A76" s="1"/>
      <c r="B76" s="1"/>
      <c r="C76" s="1"/>
      <c r="D76" s="4"/>
      <c r="E76" s="4"/>
      <c r="F76" s="4"/>
      <c r="G76" s="4"/>
      <c r="H76" s="4"/>
      <c r="I76" s="6"/>
      <c r="J76" s="6"/>
      <c r="K76" s="5"/>
      <c r="L76" s="5"/>
      <c r="M76" s="5"/>
      <c r="N76" s="4"/>
    </row>
    <row r="77" spans="1:14" s="2" customFormat="1" x14ac:dyDescent="0.25">
      <c r="A77" s="1"/>
      <c r="B77" s="1"/>
      <c r="C77" s="1"/>
      <c r="D77" s="4"/>
      <c r="E77" s="4"/>
      <c r="F77" s="4"/>
      <c r="G77" s="4"/>
      <c r="H77" s="4"/>
      <c r="I77" s="6"/>
      <c r="J77" s="6"/>
      <c r="K77" s="5"/>
      <c r="L77" s="5"/>
      <c r="M77" s="5"/>
      <c r="N77" s="4"/>
    </row>
    <row r="78" spans="1:14" s="2" customFormat="1" x14ac:dyDescent="0.25">
      <c r="A78" s="1"/>
      <c r="B78" s="1"/>
      <c r="C78" s="1"/>
      <c r="D78" s="4"/>
      <c r="E78" s="4"/>
      <c r="F78" s="4"/>
      <c r="G78" s="4"/>
      <c r="H78" s="4"/>
      <c r="I78" s="6"/>
      <c r="J78" s="6"/>
      <c r="K78" s="5"/>
      <c r="L78" s="5"/>
      <c r="M78" s="5"/>
      <c r="N78" s="4"/>
    </row>
    <row r="79" spans="1:14" s="2" customFormat="1" x14ac:dyDescent="0.25">
      <c r="A79" s="1"/>
      <c r="B79" s="1"/>
      <c r="C79" s="1"/>
      <c r="D79" s="4"/>
      <c r="E79" s="4"/>
      <c r="F79" s="4"/>
      <c r="G79" s="4"/>
      <c r="H79" s="4"/>
      <c r="I79" s="6"/>
      <c r="J79" s="6"/>
      <c r="K79" s="5"/>
      <c r="L79" s="5"/>
      <c r="M79" s="5"/>
      <c r="N79" s="4"/>
    </row>
    <row r="80" spans="1:14" s="2" customFormat="1" x14ac:dyDescent="0.25">
      <c r="A80" s="1"/>
      <c r="B80" s="1"/>
      <c r="C80" s="1"/>
      <c r="D80" s="4"/>
      <c r="E80" s="4"/>
      <c r="F80" s="4"/>
      <c r="G80" s="4"/>
      <c r="H80" s="4"/>
      <c r="I80" s="6"/>
      <c r="J80" s="6"/>
      <c r="K80" s="5"/>
      <c r="L80" s="5"/>
      <c r="M80" s="5"/>
      <c r="N80" s="4"/>
    </row>
    <row r="81" spans="1:14" s="2" customFormat="1" x14ac:dyDescent="0.25">
      <c r="A81" s="1"/>
      <c r="B81" s="1"/>
      <c r="C81" s="1"/>
      <c r="D81" s="4"/>
      <c r="E81" s="4"/>
      <c r="F81" s="4"/>
      <c r="G81" s="4"/>
      <c r="H81" s="4"/>
      <c r="I81" s="6"/>
      <c r="J81" s="6"/>
      <c r="K81" s="5"/>
      <c r="L81" s="5"/>
      <c r="M81" s="5"/>
      <c r="N81" s="4"/>
    </row>
    <row r="82" spans="1:14" s="2" customFormat="1" x14ac:dyDescent="0.25">
      <c r="A82" s="1"/>
      <c r="B82" s="1"/>
      <c r="C82" s="1"/>
      <c r="D82" s="4"/>
      <c r="E82" s="4"/>
      <c r="F82" s="4"/>
      <c r="G82" s="4"/>
      <c r="H82" s="4"/>
      <c r="I82" s="6"/>
      <c r="J82" s="6"/>
      <c r="K82" s="5"/>
      <c r="L82" s="5"/>
      <c r="M82" s="5"/>
      <c r="N82" s="4"/>
    </row>
    <row r="83" spans="1:14" s="2" customFormat="1" x14ac:dyDescent="0.25">
      <c r="A83" s="1"/>
      <c r="B83" s="1"/>
      <c r="C83" s="1"/>
      <c r="D83" s="4"/>
      <c r="E83" s="4"/>
      <c r="F83" s="4"/>
      <c r="G83" s="4"/>
      <c r="H83" s="4"/>
      <c r="I83" s="6"/>
      <c r="J83" s="6"/>
      <c r="K83" s="5"/>
      <c r="L83" s="5"/>
      <c r="M83" s="5"/>
      <c r="N83" s="4"/>
    </row>
    <row r="84" spans="1:14" s="2" customFormat="1" x14ac:dyDescent="0.25">
      <c r="A84" s="1"/>
      <c r="B84" s="1"/>
      <c r="C84" s="1"/>
      <c r="D84" s="4"/>
      <c r="E84" s="4"/>
      <c r="F84" s="4"/>
      <c r="G84" s="4"/>
      <c r="H84" s="4"/>
      <c r="I84" s="6"/>
      <c r="J84" s="6"/>
      <c r="K84" s="5"/>
      <c r="L84" s="5"/>
      <c r="M84" s="5"/>
      <c r="N84" s="4"/>
    </row>
    <row r="85" spans="1:14" s="2" customFormat="1" x14ac:dyDescent="0.25">
      <c r="A85" s="1"/>
      <c r="B85" s="1"/>
      <c r="C85" s="1"/>
      <c r="D85" s="4"/>
      <c r="E85" s="4"/>
      <c r="F85" s="4"/>
      <c r="G85" s="4"/>
      <c r="H85" s="4"/>
      <c r="I85" s="6"/>
      <c r="J85" s="6"/>
      <c r="K85" s="5"/>
      <c r="L85" s="5"/>
      <c r="M85" s="5"/>
      <c r="N85" s="4"/>
    </row>
    <row r="86" spans="1:14" s="2" customFormat="1" x14ac:dyDescent="0.25">
      <c r="A86" s="1"/>
      <c r="B86" s="1"/>
      <c r="C86" s="1"/>
      <c r="D86" s="4"/>
      <c r="E86" s="4"/>
      <c r="F86" s="4"/>
      <c r="G86" s="4"/>
      <c r="H86" s="4"/>
      <c r="I86" s="6"/>
      <c r="J86" s="6"/>
      <c r="K86" s="5"/>
      <c r="L86" s="5"/>
      <c r="M86" s="5"/>
      <c r="N86" s="4"/>
    </row>
    <row r="87" spans="1:14" s="2" customFormat="1" x14ac:dyDescent="0.25">
      <c r="A87" s="1"/>
      <c r="B87" s="1"/>
      <c r="C87" s="1"/>
      <c r="D87" s="4"/>
      <c r="E87" s="4"/>
      <c r="F87" s="4"/>
      <c r="G87" s="4"/>
      <c r="H87" s="4"/>
      <c r="I87" s="6"/>
      <c r="J87" s="6"/>
      <c r="K87" s="5"/>
      <c r="L87" s="5"/>
      <c r="M87" s="5"/>
      <c r="N87" s="4"/>
    </row>
    <row r="88" spans="1:14" s="2" customFormat="1" x14ac:dyDescent="0.25">
      <c r="A88" s="1"/>
      <c r="B88" s="1"/>
      <c r="C88" s="1"/>
      <c r="D88" s="4"/>
      <c r="E88" s="4"/>
      <c r="F88" s="4"/>
      <c r="G88" s="4"/>
      <c r="H88" s="4"/>
      <c r="I88" s="6"/>
      <c r="J88" s="6"/>
      <c r="K88" s="5"/>
      <c r="L88" s="5"/>
      <c r="M88" s="5"/>
      <c r="N88" s="4"/>
    </row>
    <row r="89" spans="1:14" s="2" customFormat="1" x14ac:dyDescent="0.25">
      <c r="A89" s="1"/>
      <c r="B89" s="1"/>
      <c r="C89" s="1"/>
      <c r="D89" s="4"/>
      <c r="E89" s="4"/>
      <c r="F89" s="4"/>
      <c r="G89" s="4"/>
      <c r="H89" s="4"/>
      <c r="I89" s="6"/>
      <c r="J89" s="6"/>
      <c r="K89" s="5"/>
      <c r="L89" s="5"/>
      <c r="M89" s="5"/>
      <c r="N89" s="4"/>
    </row>
    <row r="90" spans="1:14" s="2" customFormat="1" x14ac:dyDescent="0.25">
      <c r="A90" s="1"/>
      <c r="B90" s="1"/>
      <c r="C90" s="1"/>
      <c r="D90" s="4"/>
      <c r="E90" s="4"/>
      <c r="F90" s="4"/>
      <c r="G90" s="4"/>
      <c r="H90" s="4"/>
      <c r="I90" s="6"/>
      <c r="J90" s="6"/>
      <c r="K90" s="5"/>
      <c r="L90" s="5"/>
      <c r="M90" s="5"/>
      <c r="N90" s="4"/>
    </row>
    <row r="91" spans="1:14" s="2" customFormat="1" x14ac:dyDescent="0.25">
      <c r="A91" s="1"/>
      <c r="B91" s="1"/>
      <c r="C91" s="1"/>
      <c r="D91" s="4"/>
      <c r="E91" s="4"/>
      <c r="F91" s="4"/>
      <c r="G91" s="4"/>
      <c r="H91" s="4"/>
      <c r="I91" s="6"/>
      <c r="J91" s="6"/>
      <c r="K91" s="5"/>
      <c r="L91" s="5"/>
      <c r="M91" s="5"/>
      <c r="N91" s="4"/>
    </row>
    <row r="92" spans="1:14" s="2" customFormat="1" x14ac:dyDescent="0.25">
      <c r="A92" s="1"/>
      <c r="B92" s="1"/>
      <c r="C92" s="1"/>
      <c r="D92" s="4"/>
      <c r="E92" s="4"/>
      <c r="F92" s="4"/>
      <c r="G92" s="4"/>
      <c r="H92" s="4"/>
      <c r="I92" s="6"/>
      <c r="J92" s="6"/>
      <c r="K92" s="5"/>
      <c r="L92" s="5"/>
      <c r="M92" s="5"/>
      <c r="N92" s="4"/>
    </row>
    <row r="93" spans="1:14" s="2" customFormat="1" x14ac:dyDescent="0.25">
      <c r="A93" s="1"/>
      <c r="B93" s="1"/>
      <c r="C93" s="1"/>
      <c r="D93" s="4"/>
      <c r="E93" s="4"/>
      <c r="F93" s="4"/>
      <c r="G93" s="4"/>
      <c r="H93" s="4"/>
      <c r="I93" s="6"/>
      <c r="J93" s="6"/>
      <c r="K93" s="5"/>
      <c r="L93" s="5"/>
      <c r="M93" s="5"/>
      <c r="N93" s="4"/>
    </row>
    <row r="94" spans="1:14" s="2" customFormat="1" x14ac:dyDescent="0.25">
      <c r="A94" s="1"/>
      <c r="B94" s="1"/>
      <c r="C94" s="1"/>
      <c r="D94" s="4"/>
      <c r="E94" s="4"/>
      <c r="F94" s="4"/>
      <c r="G94" s="4"/>
      <c r="H94" s="4"/>
      <c r="I94" s="6"/>
      <c r="J94" s="6"/>
      <c r="K94" s="5"/>
      <c r="L94" s="5"/>
      <c r="M94" s="5"/>
      <c r="N94" s="4"/>
    </row>
    <row r="95" spans="1:14" s="2" customFormat="1" x14ac:dyDescent="0.25">
      <c r="A95" s="1"/>
      <c r="B95" s="1"/>
      <c r="C95" s="1"/>
      <c r="D95" s="4"/>
      <c r="E95" s="4"/>
      <c r="F95" s="4"/>
      <c r="G95" s="4"/>
      <c r="H95" s="4"/>
      <c r="I95" s="6"/>
      <c r="J95" s="6"/>
      <c r="K95" s="5"/>
      <c r="L95" s="5"/>
      <c r="M95" s="5"/>
      <c r="N95" s="4"/>
    </row>
    <row r="96" spans="1:14" s="2" customFormat="1" x14ac:dyDescent="0.25">
      <c r="A96" s="1"/>
      <c r="B96" s="1"/>
      <c r="C96" s="1"/>
      <c r="D96" s="4"/>
      <c r="E96" s="4"/>
      <c r="F96" s="4"/>
      <c r="G96" s="4"/>
      <c r="H96" s="4"/>
      <c r="I96" s="6"/>
      <c r="J96" s="6"/>
      <c r="K96" s="5"/>
      <c r="L96" s="5"/>
      <c r="M96" s="5"/>
      <c r="N96" s="4"/>
    </row>
    <row r="97" spans="1:14" s="2" customFormat="1" x14ac:dyDescent="0.25">
      <c r="A97" s="1"/>
      <c r="B97" s="1"/>
      <c r="C97" s="1"/>
      <c r="D97" s="4"/>
      <c r="E97" s="4"/>
      <c r="F97" s="4"/>
      <c r="G97" s="4"/>
      <c r="H97" s="4"/>
      <c r="I97" s="6"/>
      <c r="J97" s="6"/>
      <c r="K97" s="5"/>
      <c r="L97" s="5"/>
      <c r="M97" s="5"/>
      <c r="N97" s="4"/>
    </row>
    <row r="98" spans="1:14" s="2" customFormat="1" x14ac:dyDescent="0.25">
      <c r="A98" s="1"/>
      <c r="B98" s="1"/>
      <c r="C98" s="1"/>
      <c r="D98" s="4"/>
      <c r="E98" s="4"/>
      <c r="F98" s="4"/>
      <c r="G98" s="4"/>
      <c r="H98" s="4"/>
      <c r="I98" s="6"/>
      <c r="J98" s="6"/>
      <c r="K98" s="5"/>
      <c r="L98" s="5"/>
      <c r="M98" s="5"/>
      <c r="N98" s="4"/>
    </row>
    <row r="99" spans="1:14" s="2" customFormat="1" x14ac:dyDescent="0.25">
      <c r="A99" s="1"/>
      <c r="B99" s="1"/>
      <c r="C99" s="1"/>
      <c r="D99" s="4"/>
      <c r="E99" s="4"/>
      <c r="F99" s="4"/>
      <c r="G99" s="4"/>
      <c r="H99" s="4"/>
      <c r="I99" s="6"/>
      <c r="J99" s="6"/>
      <c r="K99" s="5"/>
      <c r="L99" s="5"/>
      <c r="M99" s="5"/>
      <c r="N99" s="4"/>
    </row>
    <row r="100" spans="1:14" s="2" customFormat="1" x14ac:dyDescent="0.25">
      <c r="A100" s="1"/>
      <c r="B100" s="1"/>
      <c r="C100" s="1"/>
      <c r="D100" s="4"/>
      <c r="E100" s="4"/>
      <c r="F100" s="4"/>
      <c r="G100" s="4"/>
      <c r="H100" s="4"/>
      <c r="I100" s="6"/>
      <c r="J100" s="6"/>
      <c r="K100" s="5"/>
      <c r="L100" s="5"/>
      <c r="M100" s="5"/>
      <c r="N100" s="4"/>
    </row>
    <row r="101" spans="1:14" s="2" customFormat="1" x14ac:dyDescent="0.25">
      <c r="A101" s="1"/>
      <c r="B101" s="1"/>
      <c r="C101" s="1"/>
      <c r="D101" s="4"/>
      <c r="E101" s="4"/>
      <c r="F101" s="4"/>
      <c r="G101" s="4"/>
      <c r="H101" s="4"/>
      <c r="I101" s="6"/>
      <c r="J101" s="6"/>
      <c r="K101" s="5"/>
      <c r="L101" s="5"/>
      <c r="M101" s="5"/>
      <c r="N101" s="4"/>
    </row>
    <row r="102" spans="1:14" s="2" customFormat="1" x14ac:dyDescent="0.25">
      <c r="A102" s="1"/>
      <c r="B102" s="1"/>
      <c r="C102" s="1"/>
      <c r="D102" s="4"/>
      <c r="E102" s="4"/>
      <c r="F102" s="4"/>
      <c r="G102" s="4"/>
      <c r="H102" s="4"/>
      <c r="I102" s="6"/>
      <c r="J102" s="6"/>
      <c r="K102" s="5"/>
      <c r="L102" s="5"/>
      <c r="M102" s="5"/>
      <c r="N102" s="4"/>
    </row>
    <row r="103" spans="1:14" s="2" customFormat="1" x14ac:dyDescent="0.25">
      <c r="A103" s="1"/>
      <c r="B103" s="1"/>
      <c r="C103" s="1"/>
      <c r="D103" s="4"/>
      <c r="E103" s="4"/>
      <c r="F103" s="4"/>
      <c r="G103" s="4"/>
      <c r="H103" s="4"/>
      <c r="I103" s="6"/>
      <c r="J103" s="6"/>
      <c r="K103" s="5"/>
      <c r="L103" s="5"/>
      <c r="M103" s="5"/>
      <c r="N103" s="4"/>
    </row>
    <row r="104" spans="1:14" s="2" customFormat="1" x14ac:dyDescent="0.25">
      <c r="A104" s="1"/>
      <c r="B104" s="1"/>
      <c r="C104" s="1"/>
      <c r="D104" s="4"/>
      <c r="E104" s="4"/>
      <c r="F104" s="4"/>
      <c r="G104" s="4"/>
      <c r="H104" s="4"/>
      <c r="I104" s="6"/>
      <c r="J104" s="6"/>
      <c r="K104" s="5"/>
      <c r="L104" s="5"/>
      <c r="M104" s="5"/>
      <c r="N104" s="4"/>
    </row>
    <row r="105" spans="1:14" s="2" customFormat="1" x14ac:dyDescent="0.25">
      <c r="A105" s="1"/>
      <c r="B105" s="1"/>
      <c r="C105" s="1"/>
      <c r="D105" s="4"/>
      <c r="E105" s="4"/>
      <c r="F105" s="4"/>
      <c r="G105" s="4"/>
      <c r="H105" s="4"/>
      <c r="I105" s="6"/>
      <c r="J105" s="6"/>
      <c r="K105" s="5"/>
      <c r="L105" s="5"/>
      <c r="M105" s="5"/>
      <c r="N105" s="4"/>
    </row>
    <row r="106" spans="1:14" s="2" customFormat="1" x14ac:dyDescent="0.25">
      <c r="A106" s="1"/>
      <c r="B106" s="1"/>
      <c r="C106" s="1"/>
      <c r="D106" s="4"/>
      <c r="E106" s="4"/>
      <c r="F106" s="4"/>
      <c r="G106" s="4"/>
      <c r="H106" s="4"/>
      <c r="I106" s="6"/>
      <c r="J106" s="6"/>
      <c r="K106" s="5"/>
      <c r="L106" s="5"/>
      <c r="M106" s="5"/>
      <c r="N106" s="4"/>
    </row>
    <row r="107" spans="1:14" s="2" customFormat="1" x14ac:dyDescent="0.25">
      <c r="A107" s="1"/>
      <c r="B107" s="1"/>
      <c r="C107" s="1"/>
      <c r="D107" s="4"/>
      <c r="E107" s="4"/>
      <c r="F107" s="4"/>
      <c r="G107" s="4"/>
      <c r="H107" s="4"/>
      <c r="I107" s="6"/>
      <c r="J107" s="6"/>
      <c r="K107" s="5"/>
      <c r="L107" s="5"/>
      <c r="M107" s="5"/>
      <c r="N107" s="4"/>
    </row>
    <row r="108" spans="1:14" s="2" customFormat="1" x14ac:dyDescent="0.25">
      <c r="A108" s="1"/>
      <c r="B108" s="1"/>
      <c r="C108" s="1"/>
      <c r="D108" s="4"/>
      <c r="E108" s="4"/>
      <c r="F108" s="4"/>
      <c r="G108" s="4"/>
      <c r="H108" s="4"/>
      <c r="I108" s="6"/>
      <c r="J108" s="6"/>
      <c r="K108" s="5"/>
      <c r="L108" s="5"/>
      <c r="M108" s="5"/>
      <c r="N108" s="4"/>
    </row>
    <row r="109" spans="1:14" s="2" customFormat="1" x14ac:dyDescent="0.25">
      <c r="A109" s="1"/>
      <c r="B109" s="1"/>
      <c r="C109" s="1"/>
      <c r="D109" s="4"/>
      <c r="E109" s="4"/>
      <c r="F109" s="4"/>
      <c r="G109" s="4"/>
      <c r="H109" s="4"/>
      <c r="I109" s="6"/>
      <c r="J109" s="6"/>
      <c r="K109" s="5"/>
      <c r="L109" s="5"/>
      <c r="M109" s="5"/>
      <c r="N109" s="4"/>
    </row>
    <row r="110" spans="1:14" s="2" customFormat="1" x14ac:dyDescent="0.25">
      <c r="A110" s="1"/>
      <c r="B110" s="1"/>
      <c r="C110" s="1"/>
      <c r="D110" s="4"/>
      <c r="E110" s="4"/>
      <c r="F110" s="4"/>
      <c r="G110" s="4"/>
      <c r="H110" s="4"/>
      <c r="I110" s="6"/>
      <c r="J110" s="6"/>
      <c r="K110" s="5"/>
      <c r="L110" s="5"/>
      <c r="M110" s="5"/>
      <c r="N110" s="4"/>
    </row>
    <row r="111" spans="1:14" s="2" customFormat="1" x14ac:dyDescent="0.25">
      <c r="A111" s="1"/>
      <c r="B111" s="1"/>
      <c r="C111" s="1"/>
      <c r="D111" s="4"/>
      <c r="E111" s="4"/>
      <c r="F111" s="4"/>
      <c r="G111" s="4"/>
      <c r="H111" s="4"/>
      <c r="I111" s="6"/>
      <c r="J111" s="6"/>
      <c r="K111" s="5"/>
      <c r="L111" s="5"/>
      <c r="M111" s="5"/>
      <c r="N111" s="4"/>
    </row>
    <row r="112" spans="1:14" s="2" customFormat="1" x14ac:dyDescent="0.25">
      <c r="A112" s="1"/>
      <c r="B112" s="1"/>
      <c r="C112" s="1"/>
      <c r="D112" s="4"/>
      <c r="E112" s="4"/>
      <c r="F112" s="4"/>
      <c r="G112" s="4"/>
      <c r="H112" s="4"/>
      <c r="I112" s="6"/>
      <c r="J112" s="6"/>
      <c r="K112" s="5"/>
      <c r="L112" s="5"/>
      <c r="M112" s="5"/>
      <c r="N112" s="4"/>
    </row>
    <row r="113" spans="1:14" s="2" customFormat="1" x14ac:dyDescent="0.25">
      <c r="A113" s="1"/>
      <c r="B113" s="1"/>
      <c r="C113" s="1"/>
      <c r="D113" s="4"/>
      <c r="E113" s="4"/>
      <c r="F113" s="4"/>
      <c r="G113" s="4"/>
      <c r="H113" s="4"/>
      <c r="I113" s="6"/>
      <c r="J113" s="6"/>
      <c r="K113" s="5"/>
      <c r="L113" s="5"/>
      <c r="M113" s="5"/>
      <c r="N113" s="4"/>
    </row>
    <row r="114" spans="1:14" s="2" customFormat="1" x14ac:dyDescent="0.25">
      <c r="A114" s="1"/>
      <c r="B114" s="1"/>
      <c r="C114" s="1"/>
      <c r="D114" s="4"/>
      <c r="E114" s="4"/>
      <c r="F114" s="4"/>
      <c r="G114" s="4"/>
      <c r="H114" s="4"/>
      <c r="I114" s="6"/>
      <c r="J114" s="6"/>
      <c r="K114" s="5"/>
      <c r="L114" s="5"/>
      <c r="M114" s="5"/>
      <c r="N114" s="4"/>
    </row>
    <row r="115" spans="1:14" s="2" customFormat="1" x14ac:dyDescent="0.25">
      <c r="A115" s="1"/>
      <c r="B115" s="1"/>
      <c r="C115" s="1"/>
      <c r="D115" s="4"/>
      <c r="E115" s="4"/>
      <c r="F115" s="4"/>
      <c r="G115" s="4"/>
      <c r="H115" s="4"/>
      <c r="I115" s="6"/>
      <c r="J115" s="6"/>
      <c r="K115" s="5"/>
      <c r="L115" s="5"/>
      <c r="M115" s="5"/>
      <c r="N115" s="4"/>
    </row>
    <row r="116" spans="1:14" s="2" customFormat="1" x14ac:dyDescent="0.25">
      <c r="A116" s="1"/>
      <c r="B116" s="1"/>
      <c r="C116" s="1"/>
      <c r="D116" s="4"/>
      <c r="E116" s="4"/>
      <c r="F116" s="4"/>
      <c r="G116" s="4"/>
      <c r="H116" s="4"/>
      <c r="I116" s="6"/>
      <c r="J116" s="6"/>
      <c r="K116" s="5"/>
      <c r="L116" s="5"/>
      <c r="M116" s="5"/>
      <c r="N116" s="4"/>
    </row>
    <row r="117" spans="1:14" s="2" customFormat="1" x14ac:dyDescent="0.25">
      <c r="A117" s="1"/>
      <c r="B117" s="1"/>
      <c r="C117" s="1"/>
      <c r="D117" s="4"/>
      <c r="E117" s="4"/>
      <c r="F117" s="4"/>
      <c r="G117" s="4"/>
      <c r="H117" s="4"/>
      <c r="I117" s="6"/>
      <c r="J117" s="6"/>
      <c r="K117" s="5"/>
      <c r="L117" s="5"/>
      <c r="M117" s="5"/>
      <c r="N117" s="4"/>
    </row>
    <row r="118" spans="1:14" s="2" customFormat="1" x14ac:dyDescent="0.25">
      <c r="A118" s="1"/>
      <c r="B118" s="1"/>
      <c r="C118" s="1"/>
      <c r="D118" s="4"/>
      <c r="E118" s="4"/>
      <c r="F118" s="4"/>
      <c r="G118" s="4"/>
      <c r="H118" s="4"/>
      <c r="I118" s="6"/>
      <c r="J118" s="6"/>
      <c r="K118" s="5"/>
      <c r="L118" s="5"/>
      <c r="M118" s="5"/>
      <c r="N118" s="4"/>
    </row>
    <row r="119" spans="1:14" s="2" customFormat="1" x14ac:dyDescent="0.25">
      <c r="A119" s="1"/>
      <c r="B119" s="1"/>
      <c r="C119" s="1"/>
      <c r="D119" s="4"/>
      <c r="E119" s="4"/>
      <c r="F119" s="4"/>
      <c r="G119" s="4"/>
      <c r="H119" s="4"/>
      <c r="I119" s="6"/>
      <c r="J119" s="6"/>
      <c r="K119" s="5"/>
      <c r="L119" s="5"/>
      <c r="M119" s="5"/>
      <c r="N119" s="4"/>
    </row>
    <row r="120" spans="1:14" s="2" customFormat="1" x14ac:dyDescent="0.25">
      <c r="A120" s="1"/>
      <c r="B120" s="1"/>
      <c r="C120" s="1"/>
      <c r="D120" s="4"/>
      <c r="E120" s="4"/>
      <c r="F120" s="4"/>
      <c r="G120" s="4"/>
      <c r="H120" s="4"/>
      <c r="I120" s="6"/>
      <c r="J120" s="6"/>
      <c r="K120" s="5"/>
      <c r="L120" s="5"/>
      <c r="M120" s="5"/>
      <c r="N120" s="4"/>
    </row>
    <row r="121" spans="1:14" s="2" customFormat="1" x14ac:dyDescent="0.25">
      <c r="A121" s="1"/>
      <c r="B121" s="1"/>
      <c r="C121" s="1"/>
      <c r="D121" s="4"/>
      <c r="E121" s="4"/>
      <c r="F121" s="4"/>
      <c r="G121" s="4"/>
      <c r="H121" s="4"/>
      <c r="I121" s="6"/>
      <c r="J121" s="6"/>
      <c r="K121" s="5"/>
      <c r="L121" s="5"/>
      <c r="M121" s="5"/>
      <c r="N121" s="4"/>
    </row>
    <row r="122" spans="1:14" s="2" customFormat="1" x14ac:dyDescent="0.25">
      <c r="A122" s="1"/>
      <c r="B122" s="1"/>
      <c r="C122" s="1"/>
      <c r="D122" s="4"/>
      <c r="E122" s="4"/>
      <c r="F122" s="4"/>
      <c r="G122" s="4"/>
      <c r="H122" s="4"/>
      <c r="I122" s="6"/>
      <c r="J122" s="6"/>
      <c r="K122" s="5"/>
      <c r="L122" s="5"/>
      <c r="M122" s="5"/>
      <c r="N122" s="4"/>
    </row>
    <row r="123" spans="1:14" s="2" customFormat="1" x14ac:dyDescent="0.25">
      <c r="A123" s="1"/>
      <c r="B123" s="1"/>
      <c r="C123" s="1"/>
      <c r="D123" s="4"/>
      <c r="E123" s="4"/>
      <c r="F123" s="4"/>
      <c r="G123" s="4"/>
      <c r="H123" s="4"/>
      <c r="I123" s="6"/>
      <c r="J123" s="6"/>
      <c r="K123" s="5"/>
      <c r="L123" s="5"/>
      <c r="M123" s="5"/>
      <c r="N123" s="4"/>
    </row>
    <row r="124" spans="1:14" s="2" customFormat="1" x14ac:dyDescent="0.25">
      <c r="A124" s="1"/>
      <c r="B124" s="1"/>
      <c r="C124" s="1"/>
      <c r="D124" s="4"/>
      <c r="E124" s="4"/>
      <c r="F124" s="4"/>
      <c r="G124" s="4"/>
      <c r="H124" s="4"/>
      <c r="I124" s="6"/>
      <c r="J124" s="6"/>
      <c r="K124" s="5"/>
      <c r="L124" s="5"/>
      <c r="M124" s="5"/>
      <c r="N124" s="4"/>
    </row>
    <row r="125" spans="1:14" s="2" customFormat="1" x14ac:dyDescent="0.25">
      <c r="A125" s="1"/>
      <c r="B125" s="1"/>
      <c r="C125" s="1"/>
      <c r="D125" s="4"/>
      <c r="E125" s="4"/>
      <c r="F125" s="4"/>
      <c r="G125" s="4"/>
      <c r="H125" s="4"/>
      <c r="I125" s="6"/>
      <c r="J125" s="6"/>
      <c r="K125" s="5"/>
      <c r="L125" s="5"/>
      <c r="M125" s="5"/>
      <c r="N125" s="4"/>
    </row>
    <row r="126" spans="1:14" s="2" customFormat="1" x14ac:dyDescent="0.25">
      <c r="A126" s="1"/>
      <c r="B126" s="1"/>
      <c r="C126" s="1"/>
      <c r="D126" s="4"/>
      <c r="E126" s="4"/>
      <c r="F126" s="4"/>
      <c r="G126" s="4"/>
      <c r="H126" s="4"/>
      <c r="I126" s="6"/>
      <c r="J126" s="6"/>
      <c r="K126" s="5"/>
      <c r="L126" s="5"/>
      <c r="M126" s="5"/>
      <c r="N126" s="4"/>
    </row>
    <row r="127" spans="1:14" s="2" customFormat="1" x14ac:dyDescent="0.25">
      <c r="A127" s="1"/>
      <c r="B127" s="1"/>
      <c r="C127" s="1"/>
      <c r="D127" s="4"/>
      <c r="E127" s="4"/>
      <c r="F127" s="4"/>
      <c r="G127" s="4"/>
      <c r="H127" s="4"/>
      <c r="I127" s="6"/>
      <c r="J127" s="6"/>
      <c r="K127" s="5"/>
      <c r="L127" s="5"/>
      <c r="M127" s="5"/>
      <c r="N127" s="4"/>
    </row>
    <row r="128" spans="1:14" s="2" customFormat="1" x14ac:dyDescent="0.25">
      <c r="A128" s="1"/>
      <c r="B128" s="1"/>
      <c r="C128" s="1"/>
      <c r="D128" s="4"/>
      <c r="E128" s="4"/>
      <c r="F128" s="4"/>
      <c r="G128" s="4"/>
      <c r="H128" s="4"/>
      <c r="I128" s="6"/>
      <c r="J128" s="6"/>
      <c r="K128" s="5"/>
      <c r="L128" s="5"/>
      <c r="M128" s="5"/>
      <c r="N128" s="4"/>
    </row>
    <row r="129" spans="1:14" s="2" customFormat="1" x14ac:dyDescent="0.25">
      <c r="A129" s="1"/>
      <c r="B129" s="1"/>
      <c r="C129" s="1"/>
      <c r="D129" s="4"/>
      <c r="E129" s="4"/>
      <c r="F129" s="4"/>
      <c r="G129" s="4"/>
      <c r="H129" s="4"/>
      <c r="I129" s="6"/>
      <c r="J129" s="6"/>
      <c r="K129" s="5"/>
      <c r="L129" s="5"/>
      <c r="M129" s="5"/>
      <c r="N129" s="4"/>
    </row>
    <row r="130" spans="1:14" s="2" customFormat="1" x14ac:dyDescent="0.25">
      <c r="A130" s="1"/>
      <c r="B130" s="1"/>
      <c r="C130" s="1"/>
      <c r="D130" s="4"/>
      <c r="E130" s="4"/>
      <c r="F130" s="4"/>
      <c r="G130" s="4"/>
      <c r="H130" s="4"/>
      <c r="I130" s="6"/>
      <c r="J130" s="6"/>
      <c r="K130" s="5"/>
      <c r="L130" s="5"/>
      <c r="M130" s="5"/>
      <c r="N130" s="4"/>
    </row>
    <row r="131" spans="1:14" s="2" customFormat="1" x14ac:dyDescent="0.25">
      <c r="A131" s="1"/>
      <c r="B131" s="1"/>
      <c r="C131" s="1"/>
      <c r="D131" s="4"/>
      <c r="E131" s="4"/>
      <c r="F131" s="4"/>
      <c r="G131" s="4"/>
      <c r="H131" s="4"/>
      <c r="I131" s="6"/>
      <c r="J131" s="6"/>
      <c r="K131" s="5"/>
      <c r="L131" s="5"/>
      <c r="M131" s="5"/>
      <c r="N131" s="4"/>
    </row>
    <row r="132" spans="1:14" s="2" customFormat="1" x14ac:dyDescent="0.25">
      <c r="A132" s="1"/>
      <c r="B132" s="1"/>
      <c r="C132" s="1"/>
      <c r="D132" s="4"/>
      <c r="E132" s="4"/>
      <c r="F132" s="4"/>
      <c r="G132" s="4"/>
      <c r="H132" s="4"/>
      <c r="I132" s="6"/>
      <c r="J132" s="6"/>
      <c r="K132" s="5"/>
      <c r="L132" s="5"/>
      <c r="M132" s="5"/>
      <c r="N132" s="4"/>
    </row>
    <row r="133" spans="1:14" s="2" customFormat="1" x14ac:dyDescent="0.25">
      <c r="A133" s="1"/>
      <c r="B133" s="1"/>
      <c r="C133" s="1"/>
      <c r="D133" s="4"/>
      <c r="E133" s="4"/>
      <c r="F133" s="4"/>
      <c r="G133" s="4"/>
      <c r="H133" s="4"/>
      <c r="I133" s="6"/>
      <c r="J133" s="6"/>
      <c r="K133" s="5"/>
      <c r="L133" s="5"/>
      <c r="M133" s="5"/>
      <c r="N133" s="4"/>
    </row>
    <row r="134" spans="1:14" s="2" customFormat="1" x14ac:dyDescent="0.25">
      <c r="A134" s="1"/>
      <c r="B134" s="1"/>
      <c r="C134" s="1"/>
      <c r="D134" s="4"/>
      <c r="E134" s="4"/>
      <c r="F134" s="4"/>
      <c r="G134" s="4"/>
      <c r="H134" s="4"/>
      <c r="I134" s="6"/>
      <c r="J134" s="6"/>
      <c r="K134" s="5"/>
      <c r="L134" s="5"/>
      <c r="M134" s="5"/>
      <c r="N134" s="4"/>
    </row>
    <row r="135" spans="1:14" s="2" customFormat="1" x14ac:dyDescent="0.25">
      <c r="A135" s="1"/>
      <c r="B135" s="1"/>
      <c r="C135" s="1"/>
      <c r="D135" s="4"/>
      <c r="E135" s="4"/>
      <c r="F135" s="4"/>
      <c r="G135" s="4"/>
      <c r="H135" s="4"/>
      <c r="I135" s="6"/>
      <c r="J135" s="6"/>
      <c r="K135" s="5"/>
      <c r="L135" s="5"/>
      <c r="M135" s="5"/>
      <c r="N135" s="4"/>
    </row>
    <row r="136" spans="1:14" s="2" customFormat="1" x14ac:dyDescent="0.25">
      <c r="A136" s="1"/>
      <c r="B136" s="1"/>
      <c r="C136" s="1"/>
      <c r="D136" s="4"/>
      <c r="E136" s="4"/>
      <c r="F136" s="4"/>
      <c r="G136" s="4"/>
      <c r="H136" s="4"/>
      <c r="I136" s="6"/>
      <c r="J136" s="6"/>
      <c r="K136" s="5"/>
      <c r="L136" s="5"/>
      <c r="M136" s="5"/>
      <c r="N136" s="4"/>
    </row>
    <row r="137" spans="1:14" s="2" customFormat="1" x14ac:dyDescent="0.25">
      <c r="A137" s="1"/>
      <c r="B137" s="1"/>
      <c r="C137" s="1"/>
      <c r="D137" s="4"/>
      <c r="E137" s="4"/>
      <c r="F137" s="4"/>
      <c r="G137" s="4"/>
      <c r="H137" s="4"/>
      <c r="I137" s="6"/>
      <c r="J137" s="6"/>
      <c r="K137" s="5"/>
      <c r="L137" s="5"/>
      <c r="M137" s="5"/>
      <c r="N137" s="4"/>
    </row>
    <row r="138" spans="1:14" s="2" customFormat="1" x14ac:dyDescent="0.25">
      <c r="A138" s="1"/>
      <c r="B138" s="1"/>
      <c r="C138" s="1"/>
      <c r="D138" s="4"/>
      <c r="E138" s="4"/>
      <c r="F138" s="4"/>
      <c r="G138" s="4"/>
      <c r="H138" s="4"/>
      <c r="I138" s="6"/>
      <c r="J138" s="6"/>
      <c r="K138" s="5"/>
      <c r="L138" s="5"/>
      <c r="M138" s="5"/>
      <c r="N138" s="4"/>
    </row>
    <row r="139" spans="1:14" s="2" customFormat="1" x14ac:dyDescent="0.25">
      <c r="A139" s="1"/>
      <c r="B139" s="1"/>
      <c r="C139" s="1"/>
      <c r="D139" s="4"/>
      <c r="E139" s="4"/>
      <c r="F139" s="4"/>
      <c r="G139" s="4"/>
      <c r="H139" s="4"/>
      <c r="I139" s="6"/>
      <c r="J139" s="6"/>
      <c r="K139" s="5"/>
      <c r="L139" s="5"/>
      <c r="M139" s="5"/>
      <c r="N139" s="4"/>
    </row>
    <row r="140" spans="1:14" s="2" customFormat="1" x14ac:dyDescent="0.25">
      <c r="A140" s="1"/>
      <c r="B140" s="1"/>
      <c r="C140" s="1"/>
      <c r="D140" s="4"/>
      <c r="E140" s="4"/>
      <c r="F140" s="4"/>
      <c r="G140" s="4"/>
      <c r="H140" s="4"/>
      <c r="I140" s="6"/>
      <c r="J140" s="6"/>
      <c r="K140" s="5"/>
      <c r="L140" s="5"/>
      <c r="M140" s="5"/>
      <c r="N140" s="4"/>
    </row>
    <row r="141" spans="1:14" s="2" customFormat="1" x14ac:dyDescent="0.25">
      <c r="A141" s="1"/>
      <c r="B141" s="1"/>
      <c r="C141" s="1"/>
      <c r="D141" s="4"/>
      <c r="E141" s="4"/>
      <c r="F141" s="4"/>
      <c r="G141" s="4"/>
      <c r="H141" s="4"/>
      <c r="I141" s="6"/>
      <c r="J141" s="6"/>
      <c r="K141" s="5"/>
      <c r="L141" s="5"/>
      <c r="M141" s="5"/>
      <c r="N141" s="4"/>
    </row>
    <row r="142" spans="1:14" s="2" customFormat="1" x14ac:dyDescent="0.25">
      <c r="A142" s="1"/>
      <c r="B142" s="1"/>
      <c r="C142" s="1"/>
      <c r="D142" s="4"/>
      <c r="E142" s="4"/>
      <c r="F142" s="4"/>
      <c r="G142" s="4"/>
      <c r="H142" s="4"/>
      <c r="I142" s="6"/>
      <c r="J142" s="6"/>
      <c r="K142" s="5"/>
      <c r="L142" s="5"/>
      <c r="M142" s="5"/>
      <c r="N142" s="4"/>
    </row>
    <row r="143" spans="1:14" s="2" customFormat="1" x14ac:dyDescent="0.25">
      <c r="A143" s="1"/>
      <c r="B143" s="1"/>
      <c r="C143" s="1"/>
      <c r="D143" s="4"/>
      <c r="E143" s="4"/>
      <c r="F143" s="4"/>
      <c r="G143" s="4"/>
      <c r="H143" s="4"/>
      <c r="I143" s="6"/>
      <c r="J143" s="6"/>
      <c r="K143" s="5"/>
      <c r="L143" s="5"/>
      <c r="M143" s="5"/>
      <c r="N143" s="4"/>
    </row>
    <row r="144" spans="1:14" s="2" customFormat="1" x14ac:dyDescent="0.25">
      <c r="A144" s="1"/>
      <c r="B144" s="1"/>
      <c r="C144" s="1"/>
      <c r="D144" s="4"/>
      <c r="E144" s="4"/>
      <c r="F144" s="4"/>
      <c r="G144" s="4"/>
      <c r="H144" s="4"/>
      <c r="I144" s="6"/>
      <c r="J144" s="6"/>
      <c r="K144" s="5"/>
      <c r="L144" s="5"/>
      <c r="M144" s="5"/>
      <c r="N144" s="4"/>
    </row>
    <row r="145" spans="1:14" s="2" customFormat="1" x14ac:dyDescent="0.25">
      <c r="A145" s="1"/>
      <c r="B145" s="1"/>
      <c r="C145" s="1"/>
      <c r="D145" s="4"/>
      <c r="E145" s="4"/>
      <c r="F145" s="4"/>
      <c r="G145" s="4"/>
      <c r="H145" s="4"/>
      <c r="I145" s="6"/>
      <c r="J145" s="6"/>
      <c r="K145" s="5"/>
      <c r="L145" s="5"/>
      <c r="M145" s="5"/>
      <c r="N145" s="4"/>
    </row>
    <row r="146" spans="1:14" s="2" customFormat="1" x14ac:dyDescent="0.25">
      <c r="A146" s="1"/>
      <c r="B146" s="1"/>
      <c r="C146" s="1"/>
      <c r="D146" s="4"/>
      <c r="E146" s="4"/>
      <c r="F146" s="4"/>
      <c r="G146" s="4"/>
      <c r="H146" s="4"/>
      <c r="I146" s="6"/>
      <c r="J146" s="6"/>
      <c r="K146" s="5"/>
      <c r="L146" s="5"/>
      <c r="M146" s="5"/>
      <c r="N146" s="4"/>
    </row>
    <row r="147" spans="1:14" s="2" customFormat="1" x14ac:dyDescent="0.25">
      <c r="A147" s="1"/>
      <c r="B147" s="1"/>
      <c r="C147" s="1"/>
      <c r="D147" s="4"/>
      <c r="E147" s="4"/>
      <c r="F147" s="4"/>
      <c r="G147" s="4"/>
      <c r="H147" s="4"/>
      <c r="I147" s="6"/>
      <c r="J147" s="6"/>
      <c r="K147" s="5"/>
      <c r="L147" s="5"/>
      <c r="M147" s="5"/>
      <c r="N147" s="4"/>
    </row>
    <row r="148" spans="1:14" s="2" customFormat="1" x14ac:dyDescent="0.25">
      <c r="A148" s="1"/>
      <c r="B148" s="1"/>
      <c r="C148" s="1"/>
      <c r="D148" s="4"/>
      <c r="E148" s="4"/>
      <c r="F148" s="4"/>
      <c r="G148" s="4"/>
      <c r="H148" s="4"/>
      <c r="I148" s="6"/>
      <c r="J148" s="6"/>
      <c r="K148" s="5"/>
      <c r="L148" s="5"/>
      <c r="M148" s="5"/>
      <c r="N148" s="4"/>
    </row>
    <row r="149" spans="1:14" s="2" customFormat="1" x14ac:dyDescent="0.25">
      <c r="A149" s="1"/>
      <c r="B149" s="1"/>
      <c r="C149" s="1"/>
      <c r="D149" s="4"/>
      <c r="E149" s="4"/>
      <c r="F149" s="4"/>
      <c r="G149" s="4"/>
      <c r="H149" s="4"/>
      <c r="I149" s="6"/>
      <c r="J149" s="6"/>
      <c r="K149" s="5"/>
      <c r="L149" s="5"/>
      <c r="M149" s="5"/>
      <c r="N149" s="4"/>
    </row>
    <row r="150" spans="1:14" s="2" customFormat="1" x14ac:dyDescent="0.25">
      <c r="A150" s="1"/>
      <c r="B150" s="1"/>
      <c r="C150" s="1"/>
      <c r="D150" s="4"/>
      <c r="E150" s="4"/>
      <c r="F150" s="4"/>
      <c r="G150" s="4"/>
      <c r="H150" s="4"/>
      <c r="I150" s="6"/>
      <c r="J150" s="6"/>
      <c r="K150" s="5"/>
      <c r="L150" s="5"/>
      <c r="M150" s="5"/>
      <c r="N150" s="4"/>
    </row>
  </sheetData>
  <autoFilter ref="A9:O40"/>
  <mergeCells count="15">
    <mergeCell ref="E7:E9"/>
    <mergeCell ref="F7:F9"/>
    <mergeCell ref="G7:G9"/>
    <mergeCell ref="H7:H9"/>
    <mergeCell ref="I7:M7"/>
    <mergeCell ref="D41:G41"/>
    <mergeCell ref="N7:N9"/>
    <mergeCell ref="I8:J8"/>
    <mergeCell ref="K8:M8"/>
    <mergeCell ref="A1:B1"/>
    <mergeCell ref="A2:B2"/>
    <mergeCell ref="A7:A9"/>
    <mergeCell ref="B7:B9"/>
    <mergeCell ref="C7:C9"/>
    <mergeCell ref="D7:D9"/>
  </mergeCells>
  <conditionalFormatting sqref="D10">
    <cfRule type="expression" dxfId="1" priority="2" stopIfTrue="1">
      <formula>D10=#REF!</formula>
    </cfRule>
  </conditionalFormatting>
  <conditionalFormatting sqref="D16">
    <cfRule type="expression" dxfId="0" priority="1" stopIfTrue="1">
      <formula>D16=#REF!</formula>
    </cfRule>
  </conditionalFormatting>
  <pageMargins left="0.7" right="0.7" top="0.75" bottom="0.75" header="0.3" footer="0.3"/>
  <pageSetup paperSize="9" orientation="portrait" horizontalDpi="200" verticalDpi="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Ejecución inversiones 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YENY PAOLA RAMIREZ SANCHEZ</dc:creator>
  <cp:lastModifiedBy>YENY PAOLA RAMIREZ SANCHEZ</cp:lastModifiedBy>
  <dcterms:created xsi:type="dcterms:W3CDTF">2018-03-05T21:38:12Z</dcterms:created>
  <dcterms:modified xsi:type="dcterms:W3CDTF">2018-03-05T21:41:12Z</dcterms:modified>
</cp:coreProperties>
</file>